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\"/>
    </mc:Choice>
  </mc:AlternateContent>
  <xr:revisionPtr revIDLastSave="0" documentId="13_ncr:1_{6EDADA06-D085-47DD-97A1-EC7B1B472654}" xr6:coauthVersionLast="47" xr6:coauthVersionMax="47" xr10:uidLastSave="{00000000-0000-0000-0000-000000000000}"/>
  <bookViews>
    <workbookView xWindow="-67308" yWindow="-108" windowWidth="29016" windowHeight="15696" tabRatio="663" activeTab="1" xr2:uid="{00000000-000D-0000-FFFF-FFFF00000000}"/>
  </bookViews>
  <sheets>
    <sheet name="Recettes" sheetId="16" r:id="rId1"/>
    <sheet name="Dépenses" sheetId="17" r:id="rId2"/>
  </sheets>
  <definedNames>
    <definedName name="_xlnm.Print_Titles" localSheetId="1">Dépenses!$A:$J,Dépenses!$1:$11</definedName>
    <definedName name="_xlnm.Print_Titles" localSheetId="0">Recettes!$A:$H,Recettes!$1:$9</definedName>
    <definedName name="_xlnm.Print_Area" localSheetId="1">Dépenses!$A$1:$N$116</definedName>
    <definedName name="_xlnm.Print_Area" localSheetId="0">Recettes!$A$1:$J$79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5" i="17" l="1"/>
  <c r="N110" i="17"/>
  <c r="N111" i="17" s="1"/>
  <c r="M110" i="17"/>
  <c r="M111" i="17" s="1"/>
  <c r="N100" i="17"/>
  <c r="N116" i="17" s="1"/>
  <c r="M100" i="17"/>
  <c r="M101" i="17" s="1"/>
  <c r="N84" i="17"/>
  <c r="N83" i="17"/>
  <c r="M83" i="17"/>
  <c r="M115" i="17" s="1"/>
  <c r="L110" i="17"/>
  <c r="L111" i="17" s="1"/>
  <c r="K110" i="17"/>
  <c r="K111" i="17" s="1"/>
  <c r="L100" i="17"/>
  <c r="L116" i="17" s="1"/>
  <c r="K100" i="17"/>
  <c r="K116" i="17" s="1"/>
  <c r="L83" i="17"/>
  <c r="L84" i="17" s="1"/>
  <c r="K83" i="17"/>
  <c r="J74" i="16"/>
  <c r="J73" i="16"/>
  <c r="I73" i="16"/>
  <c r="J66" i="16"/>
  <c r="I66" i="16"/>
  <c r="I74" i="16" s="1"/>
  <c r="J54" i="16"/>
  <c r="J78" i="16" s="1"/>
  <c r="I54" i="16"/>
  <c r="J47" i="16"/>
  <c r="J55" i="16" s="1"/>
  <c r="I47" i="16"/>
  <c r="I55" i="16" s="1"/>
  <c r="J38" i="16"/>
  <c r="J37" i="16"/>
  <c r="I37" i="16"/>
  <c r="I38" i="16" s="1"/>
  <c r="J25" i="16"/>
  <c r="J26" i="16" s="1"/>
  <c r="J76" i="16" s="1"/>
  <c r="I25" i="16"/>
  <c r="I26" i="16" s="1"/>
  <c r="I78" i="16" l="1"/>
  <c r="K115" i="17"/>
  <c r="K101" i="17"/>
  <c r="L101" i="17"/>
  <c r="L113" i="17" s="1"/>
  <c r="L115" i="17"/>
  <c r="N113" i="17"/>
  <c r="M116" i="17"/>
  <c r="N101" i="17"/>
  <c r="M84" i="17"/>
  <c r="M113" i="17" s="1"/>
  <c r="K84" i="17"/>
  <c r="K113" i="17" s="1"/>
  <c r="I76" i="16"/>
  <c r="I77" i="16"/>
  <c r="J77" i="16"/>
  <c r="I83" i="17" l="1"/>
  <c r="I84" i="17" s="1"/>
  <c r="J83" i="17"/>
  <c r="I100" i="17"/>
  <c r="I116" i="17" s="1"/>
  <c r="J100" i="17"/>
  <c r="J101" i="17" s="1"/>
  <c r="I110" i="17"/>
  <c r="I111" i="17" s="1"/>
  <c r="J110" i="17"/>
  <c r="J111" i="17" s="1"/>
  <c r="H25" i="16"/>
  <c r="H26" i="16" s="1"/>
  <c r="H37" i="16"/>
  <c r="H38" i="16" s="1"/>
  <c r="H47" i="16"/>
  <c r="H54" i="16"/>
  <c r="H66" i="16"/>
  <c r="H73" i="16"/>
  <c r="I101" i="17" l="1"/>
  <c r="I113" i="17" s="1"/>
  <c r="H77" i="16"/>
  <c r="J115" i="17"/>
  <c r="I115" i="17"/>
  <c r="H55" i="16"/>
  <c r="H78" i="16"/>
  <c r="H74" i="16"/>
  <c r="J116" i="17"/>
  <c r="J84" i="17"/>
  <c r="J113" i="17" s="1"/>
  <c r="H76" i="16" l="1"/>
</calcChain>
</file>

<file path=xl/sharedStrings.xml><?xml version="1.0" encoding="utf-8"?>
<sst xmlns="http://schemas.openxmlformats.org/spreadsheetml/2006/main" count="351" uniqueCount="174">
  <si>
    <t>Matériel</t>
  </si>
  <si>
    <t>Véhicules automobiles</t>
  </si>
  <si>
    <t>Récupération de garanties déposées</t>
  </si>
  <si>
    <t>Produits divers du patrimoine immobilier</t>
  </si>
  <si>
    <t>Intervention de la Région</t>
  </si>
  <si>
    <t>Locaux et matériel</t>
  </si>
  <si>
    <t>Location de matériel et de mobilier</t>
  </si>
  <si>
    <t>Assurances</t>
  </si>
  <si>
    <t>Combustibles pour véhicules automoteurs</t>
  </si>
  <si>
    <t>Charges financières</t>
  </si>
  <si>
    <t>Intérêts sur emprunts</t>
  </si>
  <si>
    <t>Versement à la Région</t>
  </si>
  <si>
    <t>Entretien et réparation du matériel roulant</t>
  </si>
  <si>
    <t>Entretien et réparation du matériel, du mobilier</t>
  </si>
  <si>
    <t xml:space="preserve">Divers </t>
  </si>
  <si>
    <t>Indemnités vêtements de travail Centre</t>
  </si>
  <si>
    <t>Affectation du boni</t>
  </si>
  <si>
    <t>Reprise de provisions</t>
  </si>
  <si>
    <t>01</t>
  </si>
  <si>
    <t>06</t>
  </si>
  <si>
    <t>Produits de droits, redevances, produits et profits divers (CRF)</t>
  </si>
  <si>
    <t>Prise en charge d'un quantum frais du Centre par le débit du compte CRAC</t>
  </si>
  <si>
    <t>02</t>
  </si>
  <si>
    <t xml:space="preserve">Mobilier </t>
  </si>
  <si>
    <t>08</t>
  </si>
  <si>
    <t>03</t>
  </si>
  <si>
    <t xml:space="preserve">Réalisations de placements </t>
  </si>
  <si>
    <t>04</t>
  </si>
  <si>
    <t>TOTAL GENERAL DES RECETTES</t>
  </si>
  <si>
    <t>Bâtiment: entretien, maintenance, charges et divers</t>
  </si>
  <si>
    <t>Impôts, taxes communales et provinciales, taxes circulatoires</t>
  </si>
  <si>
    <t>Divers</t>
  </si>
  <si>
    <t>Frais de bureau généralement quelconques Centre et CRF</t>
  </si>
  <si>
    <t>A.B.</t>
  </si>
  <si>
    <t>1-2</t>
  </si>
  <si>
    <t>n°</t>
  </si>
  <si>
    <t>3-4</t>
  </si>
  <si>
    <t>PR</t>
  </si>
  <si>
    <t>sec</t>
  </si>
  <si>
    <t>ord.</t>
  </si>
  <si>
    <t>Centre régional d'aide aux communes</t>
  </si>
  <si>
    <t>Résultat exercice antérieur : Excédent subvention - Frais de fonctionnement</t>
  </si>
  <si>
    <t>46</t>
  </si>
  <si>
    <t>10</t>
  </si>
  <si>
    <t>16</t>
  </si>
  <si>
    <t>20</t>
  </si>
  <si>
    <t>11</t>
  </si>
  <si>
    <t>40</t>
  </si>
  <si>
    <t>Récupération frais administratifs comptes de tiers : Frais généraux d'administration</t>
  </si>
  <si>
    <t>05</t>
  </si>
  <si>
    <t>Participation du personnel dans les titres-repas</t>
  </si>
  <si>
    <t>TOTAL pour le programme 01</t>
  </si>
  <si>
    <t xml:space="preserve"> Vente objets patrimoniaux </t>
  </si>
  <si>
    <t>Titre II - RECETTES DE CAPITAL</t>
  </si>
  <si>
    <t>77</t>
  </si>
  <si>
    <t>30</t>
  </si>
  <si>
    <t>TOTAL pour le programme 02</t>
  </si>
  <si>
    <t>Recette financières patrimoniales</t>
  </si>
  <si>
    <t>TOTAL pour le programme 03</t>
  </si>
  <si>
    <t>Subventions au Centre pour frais de fonctionnement du Centre</t>
  </si>
  <si>
    <t>Subventions au Centre pour frais de fonctionnement du CRF</t>
  </si>
  <si>
    <t>Subventions au Centre pour frais d'établissement du Centre</t>
  </si>
  <si>
    <t>Subventions au Centre pour frais d'établissement du CRF</t>
  </si>
  <si>
    <t>TOTAL pour le programme 04</t>
  </si>
  <si>
    <t>TOTAL TITRE I - RECETTES COURANTES</t>
  </si>
  <si>
    <t>TOTAL TITRE II - RECETTES DE CAPITAL</t>
  </si>
  <si>
    <t>TOTAL TITRE III - PRODUITS D'EMPRUNTS</t>
  </si>
  <si>
    <t>Programme 01</t>
  </si>
  <si>
    <t>Dépenses de personnel</t>
  </si>
  <si>
    <t>Rémunération du personnel contractuel du Centre</t>
  </si>
  <si>
    <t>Rémunération du personnel contractuel du CRF</t>
  </si>
  <si>
    <t>Autres éléments de rémunération contractuel du Centre</t>
  </si>
  <si>
    <t>Autres éléments de rémunération contractuel du CRF</t>
  </si>
  <si>
    <t>Charges sociales part patronale contractuel du Centre</t>
  </si>
  <si>
    <t>Titre-repas Centre</t>
  </si>
  <si>
    <t>Titre-repas CRF</t>
  </si>
  <si>
    <t>Service social Centre</t>
  </si>
  <si>
    <t>Service social CRF</t>
  </si>
  <si>
    <t>Indemnités et abonnements déplacement domicile lieu de travail Centre</t>
  </si>
  <si>
    <t>Indemnités et abonnements déplacement domicile lieu de travail CRF</t>
  </si>
  <si>
    <t>Formation professionnelle Centre</t>
  </si>
  <si>
    <t>Formation professionnelle CRF</t>
  </si>
  <si>
    <t>Honoraires forfait. Med-trav Centre</t>
  </si>
  <si>
    <t>Honoraires forfait. Med-trav CRF</t>
  </si>
  <si>
    <t>Cotisations secrétariat social Centre</t>
  </si>
  <si>
    <t>Cotisations secrétariat social CRF</t>
  </si>
  <si>
    <t>Retributions autres que celles du personnel CRF</t>
  </si>
  <si>
    <t>Représentations Centre</t>
  </si>
  <si>
    <t>Représentations CRF</t>
  </si>
  <si>
    <t>Déplacements Centre</t>
  </si>
  <si>
    <t>Déplacements CRF</t>
  </si>
  <si>
    <t>Fournitures de bureau</t>
  </si>
  <si>
    <t>Affranchissement du courrier</t>
  </si>
  <si>
    <t>Téléphone et télégraphie</t>
  </si>
  <si>
    <t>Documentation (journaux, périodiques et ouvrages juridiques)</t>
  </si>
  <si>
    <t>Licences informatiques</t>
  </si>
  <si>
    <t>Petit matériel de bureau</t>
  </si>
  <si>
    <t>Frais généralement quelconques de publications, propagande et publicité Centre</t>
  </si>
  <si>
    <t>Frais généralement quelconques de publications, propagande et publicité CRF</t>
  </si>
  <si>
    <t>Réunions et colloques Centre</t>
  </si>
  <si>
    <t>Réunions et colloques CRF</t>
  </si>
  <si>
    <t>Mission de consultance Centre</t>
  </si>
  <si>
    <t>Mission de consultance CRF</t>
  </si>
  <si>
    <t>Honoraires - Formateurs externes CRF</t>
  </si>
  <si>
    <t>Prestations techniques CRF</t>
  </si>
  <si>
    <t>Programme 02</t>
  </si>
  <si>
    <t>Dépenses en capital</t>
  </si>
  <si>
    <t>Mobilier Centre</t>
  </si>
  <si>
    <t>Mobilier CRF</t>
  </si>
  <si>
    <t>Matériel divers et technique Centre</t>
  </si>
  <si>
    <t>Matériel divers et technique CRF</t>
  </si>
  <si>
    <t>Matériel informatique Centre</t>
  </si>
  <si>
    <t>Matériel informatique CRF</t>
  </si>
  <si>
    <t>Programme 03</t>
  </si>
  <si>
    <t>TOTAUX GENERAUX DES DEPENSES</t>
  </si>
  <si>
    <t>Total TITRE I - DEPENSES COURANTES</t>
  </si>
  <si>
    <t>Total TITRE II - DEPENSES DE CAPITAL</t>
  </si>
  <si>
    <t>TITRE VII - ORGANISMES</t>
  </si>
  <si>
    <t>Code fct.</t>
  </si>
  <si>
    <t>(En milliers EUR)</t>
  </si>
  <si>
    <t>DESIGNATION DES PRODUITS</t>
  </si>
  <si>
    <t>Programme 04</t>
  </si>
  <si>
    <t>Rémunération du personnel statutaire du Centre</t>
  </si>
  <si>
    <t>L  I  B  E  L  L  E  S</t>
  </si>
  <si>
    <t xml:space="preserve">Programme 01 </t>
  </si>
  <si>
    <t>Général</t>
  </si>
  <si>
    <t>Titre I   DEPENSES COURANTES</t>
  </si>
  <si>
    <t>Rémunération du personnel statutaire du CRF</t>
  </si>
  <si>
    <t>Autres éléments de rémunération personnel statutaire du Centre</t>
  </si>
  <si>
    <t>Autres éléments de rémunération personnel statutaire du CRF</t>
  </si>
  <si>
    <t xml:space="preserve">Frais propres à l'employeur Centre </t>
  </si>
  <si>
    <t>Frais propres à l'employeur CRF</t>
  </si>
  <si>
    <t>Charges sociales part patronale statutaire du Centre</t>
  </si>
  <si>
    <t>Charges sociales part patronale contractuel CRF</t>
  </si>
  <si>
    <t>Charges sociales part patronale statutaire du CRF</t>
  </si>
  <si>
    <t xml:space="preserve">TOTAL pour le Titre I </t>
  </si>
  <si>
    <t xml:space="preserve">Programme 02 </t>
  </si>
  <si>
    <t>Titre II  DEPENSES EN CAPITAL</t>
  </si>
  <si>
    <t xml:space="preserve">TOTAL pour le Titre II </t>
  </si>
  <si>
    <t>01821</t>
  </si>
  <si>
    <t>66</t>
  </si>
  <si>
    <t xml:space="preserve">41 </t>
  </si>
  <si>
    <t xml:space="preserve">66 </t>
  </si>
  <si>
    <t xml:space="preserve">02 </t>
  </si>
  <si>
    <t>Totaux pour le Titre I</t>
  </si>
  <si>
    <t>Total pour le Titre II</t>
  </si>
  <si>
    <t>Total pour le Titre I</t>
  </si>
  <si>
    <t>Recettes générales</t>
  </si>
  <si>
    <t>Titre I - RECETTES COURANTES</t>
  </si>
  <si>
    <t>76</t>
  </si>
  <si>
    <t>32</t>
  </si>
  <si>
    <t>86</t>
  </si>
  <si>
    <t>70</t>
  </si>
  <si>
    <t>C.E.</t>
  </si>
  <si>
    <t>C.L.</t>
  </si>
  <si>
    <t>Produits et subventions diverses</t>
  </si>
  <si>
    <t>07</t>
  </si>
  <si>
    <t>28</t>
  </si>
  <si>
    <t>38</t>
  </si>
  <si>
    <t>09</t>
  </si>
  <si>
    <t>12</t>
  </si>
  <si>
    <t>Produits plan accompagnement reforme fonction publique locale (CRF)</t>
  </si>
  <si>
    <t>Récupération frais divers</t>
  </si>
  <si>
    <t>Récupération d'indemnités d'assurance</t>
  </si>
  <si>
    <t>Dividendes</t>
  </si>
  <si>
    <t>DE</t>
  </si>
  <si>
    <t>Min. ord.</t>
  </si>
  <si>
    <t>Ajustement</t>
  </si>
  <si>
    <t xml:space="preserve">Budget ajusté 2025 </t>
  </si>
  <si>
    <t>Budget initial 2025</t>
  </si>
  <si>
    <t>Budget ajusté des recettes pour l'année budgétaire 2025</t>
  </si>
  <si>
    <t xml:space="preserve">Crédits ajustés 2025 </t>
  </si>
  <si>
    <t>Crédits initiaux 2025</t>
  </si>
  <si>
    <t>Budget ajusté des dépenses pour l'année budgétaire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</si>
</sst>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[$€]_-;\-* #,##0.00\ [$€]_-;_-* &quot;-&quot;??\ [$€]_-;_-@_-"/>
    <numFmt numFmtId="165" formatCode="00"/>
    <numFmt numFmtId="166" formatCode="###,##0.0&quot; &quot;;\-\ ###,##0.0&quot; &quot;;0&quot;  &quot;"/>
    <numFmt numFmtId="167" formatCode="###,##0&quot; &quot;;\-###,##0&quot; &quot;;&quot;—  &quot;"/>
    <numFmt numFmtId="168" formatCode="###,##0&quot; &quot;;\-\ ###,##0&quot; &quot;;&quot;0 &quot;"/>
    <numFmt numFmtId="169" formatCode="#,##0_ ;\-#,##0\ "/>
    <numFmt numFmtId="170" formatCode="&quot; &quot;;\ &quot;i&quot;"/>
    <numFmt numFmtId="171" formatCode="00000"/>
  </numFmts>
  <fonts count="32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u/>
      <sz val="8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165" fontId="3" fillId="0" borderId="1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/>
    </xf>
    <xf numFmtId="165" fontId="3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65" fontId="3" fillId="0" borderId="0" xfId="4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2" fillId="0" borderId="0" xfId="2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horizontal="right" vertical="center" wrapText="1"/>
    </xf>
    <xf numFmtId="167" fontId="3" fillId="0" borderId="5" xfId="2" applyNumberFormat="1" applyFont="1" applyFill="1" applyBorder="1" applyAlignment="1">
      <alignment vertical="center"/>
    </xf>
    <xf numFmtId="167" fontId="3" fillId="0" borderId="6" xfId="2" applyNumberFormat="1" applyFont="1" applyFill="1" applyBorder="1" applyAlignment="1">
      <alignment vertical="center"/>
    </xf>
    <xf numFmtId="168" fontId="3" fillId="0" borderId="6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168" fontId="2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horizontal="right" vertical="center" wrapText="1"/>
    </xf>
    <xf numFmtId="49" fontId="21" fillId="0" borderId="7" xfId="0" applyNumberFormat="1" applyFont="1" applyBorder="1" applyAlignment="1">
      <alignment horizontal="center"/>
    </xf>
    <xf numFmtId="0" fontId="2" fillId="2" borderId="8" xfId="4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/>
    </xf>
    <xf numFmtId="0" fontId="13" fillId="0" borderId="9" xfId="2" applyFont="1" applyFill="1" applyBorder="1" applyAlignment="1">
      <alignment horizontal="right" vertical="center" wrapText="1"/>
    </xf>
    <xf numFmtId="168" fontId="15" fillId="0" borderId="6" xfId="2" applyNumberFormat="1" applyFont="1" applyFill="1" applyBorder="1" applyAlignment="1">
      <alignment vertical="center"/>
    </xf>
    <xf numFmtId="168" fontId="15" fillId="0" borderId="10" xfId="2" applyNumberFormat="1" applyFont="1" applyFill="1" applyBorder="1" applyAlignment="1">
      <alignment vertical="center"/>
    </xf>
    <xf numFmtId="168" fontId="9" fillId="0" borderId="10" xfId="2" applyNumberFormat="1" applyFont="1" applyFill="1" applyBorder="1" applyAlignment="1">
      <alignment vertical="center"/>
    </xf>
    <xf numFmtId="168" fontId="9" fillId="0" borderId="6" xfId="2" applyNumberFormat="1" applyFont="1" applyFill="1" applyBorder="1" applyAlignment="1">
      <alignment vertical="center"/>
    </xf>
    <xf numFmtId="167" fontId="15" fillId="0" borderId="6" xfId="2" applyNumberFormat="1" applyFont="1" applyFill="1" applyBorder="1" applyAlignment="1">
      <alignment vertical="center"/>
    </xf>
    <xf numFmtId="169" fontId="15" fillId="0" borderId="6" xfId="2" applyNumberFormat="1" applyFont="1" applyFill="1" applyBorder="1" applyAlignment="1">
      <alignment vertical="center"/>
    </xf>
    <xf numFmtId="169" fontId="9" fillId="0" borderId="10" xfId="2" applyNumberFormat="1" applyFont="1" applyFill="1" applyBorder="1" applyAlignment="1">
      <alignment vertical="center"/>
    </xf>
    <xf numFmtId="169" fontId="15" fillId="0" borderId="11" xfId="2" applyNumberFormat="1" applyFont="1" applyFill="1" applyBorder="1" applyAlignment="1">
      <alignment vertical="center"/>
    </xf>
    <xf numFmtId="167" fontId="9" fillId="0" borderId="6" xfId="2" applyNumberFormat="1" applyFont="1" applyFill="1" applyBorder="1" applyAlignment="1">
      <alignment vertical="center"/>
    </xf>
    <xf numFmtId="0" fontId="0" fillId="0" borderId="0" xfId="0" applyAlignment="1">
      <alignment horizontal="center" wrapText="1"/>
    </xf>
    <xf numFmtId="165" fontId="3" fillId="0" borderId="5" xfId="2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 vertical="center" wrapText="1"/>
    </xf>
    <xf numFmtId="165" fontId="11" fillId="0" borderId="6" xfId="2" applyNumberFormat="1" applyFont="1" applyFill="1" applyBorder="1" applyAlignment="1">
      <alignment horizontal="center" vertical="center" wrapText="1"/>
    </xf>
    <xf numFmtId="49" fontId="11" fillId="0" borderId="6" xfId="2" applyNumberFormat="1" applyFont="1" applyFill="1" applyBorder="1" applyAlignment="1">
      <alignment horizontal="center" vertical="center" wrapText="1"/>
    </xf>
    <xf numFmtId="49" fontId="11" fillId="0" borderId="6" xfId="2" applyNumberFormat="1" applyFont="1" applyFill="1" applyBorder="1" applyAlignment="1">
      <alignment horizontal="center" wrapText="1"/>
    </xf>
    <xf numFmtId="49" fontId="21" fillId="0" borderId="6" xfId="0" applyNumberFormat="1" applyFont="1" applyBorder="1" applyAlignment="1">
      <alignment horizont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right" vertical="center" wrapText="1"/>
    </xf>
    <xf numFmtId="170" fontId="12" fillId="0" borderId="2" xfId="2" applyNumberFormat="1" applyFont="1" applyBorder="1" applyAlignment="1">
      <alignment horizontal="center" vertical="center"/>
    </xf>
    <xf numFmtId="165" fontId="10" fillId="0" borderId="13" xfId="2" applyNumberFormat="1" applyFont="1" applyBorder="1" applyAlignment="1">
      <alignment horizontal="centerContinuous"/>
    </xf>
    <xf numFmtId="165" fontId="10" fillId="0" borderId="14" xfId="2" applyNumberFormat="1" applyFont="1" applyBorder="1" applyAlignment="1">
      <alignment horizontal="centerContinuous"/>
    </xf>
    <xf numFmtId="165" fontId="10" fillId="0" borderId="15" xfId="2" applyNumberFormat="1" applyFont="1" applyBorder="1" applyAlignment="1">
      <alignment horizontal="centerContinuous"/>
    </xf>
    <xf numFmtId="165" fontId="10" fillId="0" borderId="16" xfId="2" applyNumberFormat="1" applyFont="1" applyBorder="1" applyAlignment="1">
      <alignment horizontal="centerContinuous"/>
    </xf>
    <xf numFmtId="165" fontId="10" fillId="0" borderId="17" xfId="2" applyNumberFormat="1" applyFont="1" applyBorder="1" applyAlignment="1">
      <alignment horizontal="centerContinuous"/>
    </xf>
    <xf numFmtId="165" fontId="10" fillId="0" borderId="18" xfId="2" applyNumberFormat="1" applyFont="1" applyBorder="1" applyAlignment="1">
      <alignment horizontal="centerContinuous"/>
    </xf>
    <xf numFmtId="165" fontId="11" fillId="0" borderId="19" xfId="0" applyNumberFormat="1" applyFont="1" applyBorder="1" applyAlignment="1">
      <alignment horizontal="center" vertical="top" wrapText="1"/>
    </xf>
    <xf numFmtId="170" fontId="13" fillId="0" borderId="20" xfId="2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top" wrapText="1"/>
    </xf>
    <xf numFmtId="171" fontId="11" fillId="0" borderId="19" xfId="2" applyNumberFormat="1" applyFont="1" applyBorder="1" applyAlignment="1">
      <alignment horizontal="center" vertical="top"/>
    </xf>
    <xf numFmtId="0" fontId="6" fillId="0" borderId="21" xfId="2" applyFont="1" applyBorder="1" applyAlignment="1">
      <alignment horizontal="center" vertical="center" wrapText="1"/>
    </xf>
    <xf numFmtId="3" fontId="15" fillId="0" borderId="22" xfId="2" applyNumberFormat="1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top" wrapText="1"/>
    </xf>
    <xf numFmtId="170" fontId="13" fillId="0" borderId="2" xfId="2" applyNumberFormat="1" applyFont="1" applyBorder="1" applyAlignment="1">
      <alignment horizontal="center" vertical="center"/>
    </xf>
    <xf numFmtId="171" fontId="11" fillId="0" borderId="6" xfId="2" applyNumberFormat="1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 wrapText="1"/>
    </xf>
    <xf numFmtId="3" fontId="15" fillId="0" borderId="23" xfId="2" applyNumberFormat="1" applyFont="1" applyBorder="1" applyAlignment="1">
      <alignment vertical="center"/>
    </xf>
    <xf numFmtId="0" fontId="24" fillId="0" borderId="6" xfId="0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center" wrapText="1"/>
    </xf>
    <xf numFmtId="0" fontId="15" fillId="0" borderId="6" xfId="2" applyFont="1" applyBorder="1" applyAlignment="1">
      <alignment horizontal="justify" vertical="center" wrapText="1"/>
    </xf>
    <xf numFmtId="0" fontId="13" fillId="0" borderId="6" xfId="2" applyFont="1" applyBorder="1" applyAlignment="1">
      <alignment horizontal="right" vertical="center" wrapText="1"/>
    </xf>
    <xf numFmtId="3" fontId="15" fillId="0" borderId="24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165" fontId="11" fillId="0" borderId="25" xfId="0" applyNumberFormat="1" applyFont="1" applyBorder="1" applyAlignment="1">
      <alignment horizontal="center" vertical="top" wrapText="1"/>
    </xf>
    <xf numFmtId="170" fontId="13" fillId="0" borderId="26" xfId="2" applyNumberFormat="1" applyFont="1" applyBorder="1" applyAlignment="1">
      <alignment horizontal="center" vertical="center"/>
    </xf>
    <xf numFmtId="165" fontId="11" fillId="0" borderId="27" xfId="0" applyNumberFormat="1" applyFont="1" applyBorder="1" applyAlignment="1">
      <alignment horizontal="center" vertical="top" wrapText="1"/>
    </xf>
    <xf numFmtId="171" fontId="11" fillId="0" borderId="25" xfId="2" applyNumberFormat="1" applyFont="1" applyBorder="1" applyAlignment="1">
      <alignment horizontal="center" vertical="top"/>
    </xf>
    <xf numFmtId="3" fontId="9" fillId="0" borderId="28" xfId="2" applyNumberFormat="1" applyFont="1" applyBorder="1" applyAlignment="1">
      <alignment vertical="center"/>
    </xf>
    <xf numFmtId="3" fontId="0" fillId="0" borderId="0" xfId="0" applyNumberFormat="1"/>
    <xf numFmtId="0" fontId="15" fillId="0" borderId="6" xfId="2" applyFont="1" applyBorder="1" applyAlignment="1">
      <alignment horizontal="justify" vertical="top" wrapText="1"/>
    </xf>
    <xf numFmtId="3" fontId="15" fillId="0" borderId="23" xfId="2" applyNumberFormat="1" applyFont="1" applyBorder="1" applyAlignment="1">
      <alignment vertical="top"/>
    </xf>
    <xf numFmtId="3" fontId="15" fillId="0" borderId="29" xfId="2" applyNumberFormat="1" applyFont="1" applyBorder="1" applyAlignment="1">
      <alignment vertical="center"/>
    </xf>
    <xf numFmtId="3" fontId="15" fillId="0" borderId="18" xfId="2" applyNumberFormat="1" applyFont="1" applyBorder="1" applyAlignment="1">
      <alignment vertical="center"/>
    </xf>
    <xf numFmtId="3" fontId="15" fillId="0" borderId="18" xfId="2" applyNumberFormat="1" applyFont="1" applyBorder="1" applyAlignment="1">
      <alignment vertical="top"/>
    </xf>
    <xf numFmtId="3" fontId="15" fillId="0" borderId="30" xfId="2" applyNumberFormat="1" applyFont="1" applyBorder="1" applyAlignment="1">
      <alignment vertical="center"/>
    </xf>
    <xf numFmtId="3" fontId="9" fillId="0" borderId="30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wrapText="1"/>
    </xf>
    <xf numFmtId="0" fontId="10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top" wrapText="1"/>
    </xf>
    <xf numFmtId="165" fontId="10" fillId="0" borderId="13" xfId="2" applyNumberFormat="1" applyFont="1" applyFill="1" applyBorder="1" applyAlignment="1">
      <alignment horizontal="center" wrapText="1"/>
    </xf>
    <xf numFmtId="49" fontId="10" fillId="0" borderId="0" xfId="2" applyNumberFormat="1" applyFont="1" applyFill="1" applyBorder="1" applyAlignment="1">
      <alignment horizontal="center" wrapText="1"/>
    </xf>
    <xf numFmtId="49" fontId="10" fillId="0" borderId="15" xfId="2" applyNumberFormat="1" applyFont="1" applyFill="1" applyBorder="1" applyAlignment="1">
      <alignment horizontal="center" wrapText="1"/>
    </xf>
    <xf numFmtId="165" fontId="10" fillId="0" borderId="16" xfId="2" applyNumberFormat="1" applyFont="1" applyFill="1" applyBorder="1" applyAlignment="1">
      <alignment horizontal="center" wrapText="1"/>
    </xf>
    <xf numFmtId="49" fontId="10" fillId="0" borderId="18" xfId="2" applyNumberFormat="1" applyFont="1" applyFill="1" applyBorder="1" applyAlignment="1">
      <alignment horizontal="center" wrapText="1"/>
    </xf>
    <xf numFmtId="49" fontId="21" fillId="0" borderId="4" xfId="0" applyNumberFormat="1" applyFont="1" applyBorder="1" applyAlignment="1">
      <alignment horizontal="center" wrapText="1"/>
    </xf>
    <xf numFmtId="49" fontId="21" fillId="0" borderId="0" xfId="0" applyNumberFormat="1" applyFont="1" applyBorder="1" applyAlignment="1">
      <alignment horizont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wrapText="1"/>
    </xf>
    <xf numFmtId="49" fontId="21" fillId="0" borderId="31" xfId="0" applyNumberFormat="1" applyFont="1" applyBorder="1" applyAlignment="1">
      <alignment horizontal="center" wrapText="1"/>
    </xf>
    <xf numFmtId="165" fontId="11" fillId="0" borderId="0" xfId="2" applyNumberFormat="1" applyFont="1" applyFill="1" applyBorder="1" applyAlignment="1">
      <alignment horizontal="center"/>
    </xf>
    <xf numFmtId="49" fontId="21" fillId="0" borderId="9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9" fontId="2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8" fontId="15" fillId="0" borderId="11" xfId="2" applyNumberFormat="1" applyFont="1" applyFill="1" applyBorder="1" applyAlignment="1">
      <alignment vertical="center"/>
    </xf>
    <xf numFmtId="169" fontId="15" fillId="0" borderId="10" xfId="2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170" fontId="13" fillId="0" borderId="2" xfId="2" applyNumberFormat="1" applyFont="1" applyBorder="1" applyAlignment="1">
      <alignment horizontal="center"/>
    </xf>
    <xf numFmtId="0" fontId="0" fillId="0" borderId="0" xfId="0" applyAlignment="1"/>
    <xf numFmtId="0" fontId="25" fillId="0" borderId="6" xfId="0" applyFont="1" applyBorder="1" applyAlignment="1">
      <alignment horizontal="left" wrapText="1"/>
    </xf>
    <xf numFmtId="0" fontId="25" fillId="2" borderId="6" xfId="0" applyFont="1" applyFill="1" applyBorder="1" applyAlignment="1">
      <alignment horizontal="left" wrapText="1"/>
    </xf>
    <xf numFmtId="0" fontId="13" fillId="0" borderId="6" xfId="2" applyFont="1" applyFill="1" applyBorder="1" applyAlignment="1">
      <alignment horizontal="right" vertical="center" wrapText="1"/>
    </xf>
    <xf numFmtId="0" fontId="10" fillId="0" borderId="6" xfId="2" applyFont="1" applyFill="1" applyBorder="1" applyAlignment="1">
      <alignment horizontal="right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right" vertical="center" wrapText="1"/>
    </xf>
    <xf numFmtId="0" fontId="25" fillId="0" borderId="9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12" fillId="0" borderId="6" xfId="2" applyFont="1" applyFill="1" applyBorder="1" applyAlignment="1">
      <alignment horizontal="right" vertical="center" wrapText="1"/>
    </xf>
    <xf numFmtId="0" fontId="26" fillId="0" borderId="27" xfId="0" applyFont="1" applyBorder="1" applyAlignment="1">
      <alignment horizontal="right" vertical="top" wrapText="1"/>
    </xf>
    <xf numFmtId="3" fontId="9" fillId="0" borderId="15" xfId="2" applyNumberFormat="1" applyFont="1" applyBorder="1" applyAlignment="1">
      <alignment vertical="center"/>
    </xf>
    <xf numFmtId="165" fontId="11" fillId="0" borderId="12" xfId="0" applyNumberFormat="1" applyFont="1" applyBorder="1" applyAlignment="1">
      <alignment horizontal="center" vertical="top" wrapText="1"/>
    </xf>
    <xf numFmtId="170" fontId="13" fillId="0" borderId="3" xfId="2" applyNumberFormat="1" applyFont="1" applyBorder="1" applyAlignment="1">
      <alignment horizontal="center" vertical="center"/>
    </xf>
    <xf numFmtId="165" fontId="11" fillId="0" borderId="31" xfId="0" applyNumberFormat="1" applyFont="1" applyBorder="1" applyAlignment="1">
      <alignment horizontal="center" vertical="top" wrapText="1"/>
    </xf>
    <xf numFmtId="171" fontId="11" fillId="0" borderId="12" xfId="2" applyNumberFormat="1" applyFont="1" applyBorder="1" applyAlignment="1">
      <alignment horizontal="center" vertical="top"/>
    </xf>
    <xf numFmtId="0" fontId="26" fillId="0" borderId="31" xfId="0" applyFont="1" applyBorder="1" applyAlignment="1">
      <alignment horizontal="right" vertical="top" wrapText="1"/>
    </xf>
    <xf numFmtId="3" fontId="9" fillId="0" borderId="32" xfId="2" applyNumberFormat="1" applyFont="1" applyBorder="1" applyAlignment="1">
      <alignment vertical="center"/>
    </xf>
    <xf numFmtId="3" fontId="9" fillId="0" borderId="33" xfId="2" applyNumberFormat="1" applyFont="1" applyBorder="1" applyAlignment="1">
      <alignment vertical="center"/>
    </xf>
    <xf numFmtId="3" fontId="15" fillId="0" borderId="34" xfId="2" applyNumberFormat="1" applyFont="1" applyBorder="1" applyAlignment="1">
      <alignment vertical="top"/>
    </xf>
    <xf numFmtId="0" fontId="15" fillId="0" borderId="19" xfId="2" applyFont="1" applyBorder="1" applyAlignment="1">
      <alignment horizontal="center" vertical="top"/>
    </xf>
    <xf numFmtId="0" fontId="15" fillId="0" borderId="6" xfId="2" applyFont="1" applyBorder="1" applyAlignment="1">
      <alignment horizontal="center" vertical="top"/>
    </xf>
    <xf numFmtId="0" fontId="15" fillId="0" borderId="11" xfId="2" applyFont="1" applyBorder="1" applyAlignment="1">
      <alignment horizontal="center" vertical="top"/>
    </xf>
    <xf numFmtId="0" fontId="15" fillId="0" borderId="25" xfId="2" applyFont="1" applyBorder="1" applyAlignment="1">
      <alignment horizontal="center" vertical="top"/>
    </xf>
    <xf numFmtId="0" fontId="15" fillId="0" borderId="12" xfId="2" applyFont="1" applyBorder="1" applyAlignment="1">
      <alignment horizontal="center" vertical="top"/>
    </xf>
    <xf numFmtId="0" fontId="0" fillId="0" borderId="0" xfId="0" applyAlignment="1">
      <alignment wrapText="1"/>
    </xf>
    <xf numFmtId="0" fontId="15" fillId="0" borderId="4" xfId="2" applyFont="1" applyBorder="1" applyAlignment="1">
      <alignment horizontal="center" vertical="top"/>
    </xf>
    <xf numFmtId="165" fontId="11" fillId="0" borderId="4" xfId="0" applyNumberFormat="1" applyFont="1" applyBorder="1" applyAlignment="1">
      <alignment horizontal="center" vertical="top" wrapText="1"/>
    </xf>
    <xf numFmtId="170" fontId="13" fillId="0" borderId="4" xfId="2" applyNumberFormat="1" applyFont="1" applyBorder="1" applyAlignment="1">
      <alignment horizontal="center" vertical="center"/>
    </xf>
    <xf numFmtId="171" fontId="11" fillId="0" borderId="4" xfId="2" applyNumberFormat="1" applyFont="1" applyBorder="1" applyAlignment="1">
      <alignment horizontal="center" vertical="top"/>
    </xf>
    <xf numFmtId="0" fontId="15" fillId="0" borderId="4" xfId="2" applyFont="1" applyBorder="1" applyAlignment="1">
      <alignment vertical="center" wrapText="1"/>
    </xf>
    <xf numFmtId="3" fontId="15" fillId="0" borderId="4" xfId="2" applyNumberFormat="1" applyFont="1" applyBorder="1" applyAlignment="1">
      <alignment vertical="center"/>
    </xf>
    <xf numFmtId="165" fontId="15" fillId="2" borderId="2" xfId="2" applyNumberFormat="1" applyFont="1" applyFill="1" applyBorder="1" applyAlignment="1">
      <alignment horizontal="center" vertical="top"/>
    </xf>
    <xf numFmtId="49" fontId="25" fillId="0" borderId="0" xfId="0" applyNumberFormat="1" applyFont="1" applyBorder="1" applyAlignment="1">
      <alignment horizontal="center" vertical="center" wrapText="1"/>
    </xf>
    <xf numFmtId="165" fontId="15" fillId="0" borderId="2" xfId="2" applyNumberFormat="1" applyFont="1" applyFill="1" applyBorder="1" applyAlignment="1">
      <alignment horizontal="center" vertical="center"/>
    </xf>
    <xf numFmtId="49" fontId="15" fillId="0" borderId="6" xfId="2" applyNumberFormat="1" applyFont="1" applyFill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wrapText="1"/>
    </xf>
    <xf numFmtId="165" fontId="15" fillId="0" borderId="2" xfId="2" applyNumberFormat="1" applyFont="1" applyFill="1" applyBorder="1" applyAlignment="1">
      <alignment horizontal="center"/>
    </xf>
    <xf numFmtId="49" fontId="15" fillId="0" borderId="6" xfId="2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justify" vertical="top" wrapText="1"/>
    </xf>
    <xf numFmtId="0" fontId="14" fillId="0" borderId="6" xfId="2" applyFont="1" applyBorder="1" applyAlignment="1">
      <alignment horizontal="justify" vertical="top" wrapText="1"/>
    </xf>
    <xf numFmtId="165" fontId="15" fillId="0" borderId="6" xfId="0" applyNumberFormat="1" applyFont="1" applyBorder="1" applyAlignment="1">
      <alignment horizontal="center" vertical="top" wrapText="1"/>
    </xf>
    <xf numFmtId="171" fontId="15" fillId="0" borderId="6" xfId="2" applyNumberFormat="1" applyFont="1" applyBorder="1" applyAlignment="1">
      <alignment horizontal="center" vertical="top"/>
    </xf>
    <xf numFmtId="165" fontId="15" fillId="0" borderId="0" xfId="0" applyNumberFormat="1" applyFont="1" applyBorder="1" applyAlignment="1">
      <alignment horizontal="center" vertical="top" wrapText="1"/>
    </xf>
    <xf numFmtId="49" fontId="25" fillId="0" borderId="0" xfId="0" applyNumberFormat="1" applyFont="1" applyAlignment="1">
      <alignment horizontal="center" vertical="top" wrapText="1"/>
    </xf>
    <xf numFmtId="165" fontId="15" fillId="0" borderId="2" xfId="2" applyNumberFormat="1" applyFont="1" applyBorder="1" applyAlignment="1">
      <alignment horizontal="center" vertical="top"/>
    </xf>
    <xf numFmtId="49" fontId="15" fillId="0" borderId="6" xfId="2" applyNumberFormat="1" applyFont="1" applyBorder="1" applyAlignment="1">
      <alignment horizontal="center" vertical="top" wrapText="1"/>
    </xf>
    <xf numFmtId="168" fontId="15" fillId="0" borderId="6" xfId="2" applyNumberFormat="1" applyFont="1" applyBorder="1" applyAlignment="1">
      <alignment horizontal="right" vertical="center"/>
    </xf>
    <xf numFmtId="0" fontId="25" fillId="0" borderId="6" xfId="0" applyFont="1" applyBorder="1" applyAlignment="1">
      <alignment horizontal="left" vertical="top" wrapText="1"/>
    </xf>
    <xf numFmtId="168" fontId="15" fillId="0" borderId="6" xfId="2" applyNumberFormat="1" applyFont="1" applyBorder="1" applyAlignment="1">
      <alignment horizontal="right" vertical="top"/>
    </xf>
    <xf numFmtId="49" fontId="25" fillId="2" borderId="0" xfId="0" applyNumberFormat="1" applyFont="1" applyFill="1" applyAlignment="1">
      <alignment horizontal="center" vertical="top" wrapText="1"/>
    </xf>
    <xf numFmtId="49" fontId="15" fillId="2" borderId="0" xfId="0" applyNumberFormat="1" applyFont="1" applyFill="1" applyAlignment="1">
      <alignment horizontal="center" vertical="top" wrapText="1"/>
    </xf>
    <xf numFmtId="170" fontId="16" fillId="0" borderId="1" xfId="2" applyNumberFormat="1" applyFont="1" applyBorder="1" applyAlignment="1">
      <alignment horizontal="center" vertical="center" wrapText="1"/>
    </xf>
    <xf numFmtId="165" fontId="10" fillId="0" borderId="0" xfId="2" applyNumberFormat="1" applyFont="1" applyBorder="1" applyAlignment="1">
      <alignment horizontal="centerContinuous"/>
    </xf>
    <xf numFmtId="0" fontId="6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 wrapText="1"/>
    </xf>
    <xf numFmtId="0" fontId="13" fillId="0" borderId="0" xfId="2" applyFont="1" applyBorder="1" applyAlignment="1">
      <alignment horizontal="center" vertical="center" wrapText="1"/>
    </xf>
    <xf numFmtId="166" fontId="17" fillId="0" borderId="0" xfId="2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top"/>
    </xf>
    <xf numFmtId="0" fontId="9" fillId="0" borderId="0" xfId="2" applyFont="1" applyBorder="1" applyAlignment="1">
      <alignment horizontal="right" vertical="center" wrapText="1"/>
    </xf>
    <xf numFmtId="0" fontId="15" fillId="0" borderId="0" xfId="2" applyFont="1" applyBorder="1" applyAlignment="1">
      <alignment vertical="center" wrapText="1"/>
    </xf>
    <xf numFmtId="0" fontId="26" fillId="0" borderId="0" xfId="0" applyFont="1" applyBorder="1" applyAlignment="1">
      <alignment horizontal="right" vertical="top" wrapText="1"/>
    </xf>
    <xf numFmtId="0" fontId="12" fillId="0" borderId="12" xfId="2" applyFont="1" applyFill="1" applyBorder="1" applyAlignment="1">
      <alignment horizontal="right" vertical="center" wrapText="1"/>
    </xf>
    <xf numFmtId="168" fontId="9" fillId="0" borderId="12" xfId="2" applyNumberFormat="1" applyFont="1" applyFill="1" applyBorder="1" applyAlignment="1">
      <alignment vertical="center"/>
    </xf>
    <xf numFmtId="0" fontId="2" fillId="0" borderId="4" xfId="2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/>
    </xf>
    <xf numFmtId="165" fontId="3" fillId="0" borderId="4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right" vertical="center" wrapText="1"/>
    </xf>
    <xf numFmtId="168" fontId="2" fillId="0" borderId="4" xfId="2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left" vertical="top" wrapText="1"/>
    </xf>
    <xf numFmtId="0" fontId="15" fillId="0" borderId="11" xfId="2" applyFont="1" applyBorder="1" applyAlignment="1">
      <alignment horizontal="justify" vertical="top" wrapText="1"/>
    </xf>
    <xf numFmtId="0" fontId="9" fillId="0" borderId="9" xfId="2" applyFont="1" applyBorder="1" applyAlignment="1">
      <alignment horizontal="right" vertical="center" wrapText="1"/>
    </xf>
    <xf numFmtId="0" fontId="15" fillId="0" borderId="6" xfId="2" applyFont="1" applyFill="1" applyBorder="1" applyAlignment="1">
      <alignment horizontal="justify" vertical="top" wrapText="1"/>
    </xf>
    <xf numFmtId="0" fontId="25" fillId="0" borderId="6" xfId="0" applyFont="1" applyFill="1" applyBorder="1" applyAlignment="1">
      <alignment horizontal="left" wrapText="1"/>
    </xf>
    <xf numFmtId="168" fontId="15" fillId="0" borderId="44" xfId="2" applyNumberFormat="1" applyFont="1" applyBorder="1" applyAlignment="1">
      <alignment horizontal="right" vertical="top"/>
    </xf>
    <xf numFmtId="168" fontId="15" fillId="2" borderId="45" xfId="2" applyNumberFormat="1" applyFont="1" applyFill="1" applyBorder="1" applyAlignment="1">
      <alignment horizontal="right" vertical="top"/>
    </xf>
    <xf numFmtId="168" fontId="15" fillId="2" borderId="45" xfId="2" applyNumberFormat="1" applyFont="1" applyFill="1" applyBorder="1" applyAlignment="1">
      <alignment horizontal="right" vertical="center"/>
    </xf>
    <xf numFmtId="168" fontId="15" fillId="2" borderId="46" xfId="2" applyNumberFormat="1" applyFont="1" applyFill="1" applyBorder="1" applyAlignment="1">
      <alignment horizontal="right" vertical="center"/>
    </xf>
    <xf numFmtId="3" fontId="15" fillId="0" borderId="47" xfId="2" applyNumberFormat="1" applyFont="1" applyBorder="1" applyAlignment="1">
      <alignment vertical="top"/>
    </xf>
    <xf numFmtId="3" fontId="15" fillId="0" borderId="48" xfId="2" applyNumberFormat="1" applyFont="1" applyBorder="1" applyAlignment="1">
      <alignment vertical="top"/>
    </xf>
    <xf numFmtId="0" fontId="15" fillId="0" borderId="6" xfId="2" applyFont="1" applyBorder="1" applyAlignment="1">
      <alignment horizontal="center" vertical="top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 vertical="top" wrapText="1"/>
    </xf>
    <xf numFmtId="171" fontId="15" fillId="0" borderId="6" xfId="2" applyNumberFormat="1" applyFont="1" applyFill="1" applyBorder="1" applyAlignment="1">
      <alignment horizontal="center" vertical="top"/>
    </xf>
    <xf numFmtId="165" fontId="15" fillId="0" borderId="6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171" fontId="15" fillId="0" borderId="6" xfId="2" applyNumberFormat="1" applyFont="1" applyBorder="1" applyAlignment="1">
      <alignment horizontal="center"/>
    </xf>
    <xf numFmtId="170" fontId="13" fillId="0" borderId="2" xfId="2" applyNumberFormat="1" applyFont="1" applyBorder="1" applyAlignment="1">
      <alignment horizontal="center" vertical="top"/>
    </xf>
    <xf numFmtId="3" fontId="25" fillId="0" borderId="18" xfId="0" applyNumberFormat="1" applyFont="1" applyBorder="1"/>
    <xf numFmtId="3" fontId="25" fillId="0" borderId="18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center" vertical="top" wrapText="1"/>
    </xf>
    <xf numFmtId="170" fontId="13" fillId="0" borderId="7" xfId="2" applyNumberFormat="1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top" wrapText="1"/>
    </xf>
    <xf numFmtId="171" fontId="15" fillId="0" borderId="11" xfId="2" applyNumberFormat="1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6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167" fontId="29" fillId="0" borderId="0" xfId="2" applyNumberFormat="1" applyFont="1" applyFill="1" applyBorder="1" applyAlignment="1">
      <alignment horizontal="right" vertical="center"/>
    </xf>
    <xf numFmtId="165" fontId="10" fillId="0" borderId="35" xfId="2" applyNumberFormat="1" applyFont="1" applyFill="1" applyBorder="1" applyAlignment="1">
      <alignment horizontal="center" wrapText="1"/>
    </xf>
    <xf numFmtId="165" fontId="10" fillId="0" borderId="36" xfId="2" applyNumberFormat="1" applyFont="1" applyFill="1" applyBorder="1" applyAlignment="1">
      <alignment horizontal="center" wrapText="1"/>
    </xf>
    <xf numFmtId="165" fontId="10" fillId="0" borderId="37" xfId="2" applyNumberFormat="1" applyFont="1" applyFill="1" applyBorder="1" applyAlignment="1">
      <alignment horizontal="center" wrapText="1"/>
    </xf>
    <xf numFmtId="167" fontId="10" fillId="0" borderId="5" xfId="2" applyNumberFormat="1" applyFont="1" applyFill="1" applyBorder="1" applyAlignment="1">
      <alignment horizontal="center" vertical="center" wrapText="1"/>
    </xf>
    <xf numFmtId="167" fontId="10" fillId="0" borderId="6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165" fontId="10" fillId="0" borderId="5" xfId="2" applyNumberFormat="1" applyFont="1" applyFill="1" applyBorder="1" applyAlignment="1">
      <alignment horizontal="center" vertical="center" wrapText="1"/>
    </xf>
    <xf numFmtId="165" fontId="10" fillId="0" borderId="6" xfId="2" applyNumberFormat="1" applyFont="1" applyFill="1" applyBorder="1" applyAlignment="1">
      <alignment horizontal="center" vertical="center" wrapText="1"/>
    </xf>
    <xf numFmtId="165" fontId="10" fillId="0" borderId="12" xfId="2" applyNumberFormat="1" applyFont="1" applyFill="1" applyBorder="1" applyAlignment="1">
      <alignment horizontal="center" vertical="center" wrapText="1"/>
    </xf>
    <xf numFmtId="165" fontId="10" fillId="0" borderId="19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67" fontId="29" fillId="0" borderId="31" xfId="2" applyNumberFormat="1" applyFont="1" applyFill="1" applyBorder="1" applyAlignment="1">
      <alignment horizontal="right" vertical="center"/>
    </xf>
    <xf numFmtId="165" fontId="10" fillId="0" borderId="4" xfId="2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3" xfId="0" applyBorder="1" applyAlignment="1">
      <alignment vertical="center"/>
    </xf>
    <xf numFmtId="165" fontId="10" fillId="0" borderId="5" xfId="2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41" xfId="0" applyBorder="1" applyAlignment="1">
      <alignment wrapText="1"/>
    </xf>
    <xf numFmtId="0" fontId="10" fillId="0" borderId="5" xfId="2" applyFont="1" applyBorder="1" applyAlignment="1">
      <alignment horizontal="center" vertical="center" wrapText="1"/>
    </xf>
    <xf numFmtId="0" fontId="19" fillId="0" borderId="6" xfId="0" applyFont="1" applyBorder="1"/>
    <xf numFmtId="0" fontId="19" fillId="0" borderId="41" xfId="0" applyFont="1" applyBorder="1"/>
    <xf numFmtId="3" fontId="9" fillId="0" borderId="38" xfId="2" applyNumberFormat="1" applyFont="1" applyBorder="1" applyAlignment="1">
      <alignment horizontal="center" vertical="center" wrapText="1"/>
    </xf>
    <xf numFmtId="3" fontId="12" fillId="0" borderId="26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9" xfId="0" applyBorder="1" applyAlignment="1">
      <alignment wrapText="1"/>
    </xf>
    <xf numFmtId="3" fontId="12" fillId="0" borderId="15" xfId="2" applyNumberFormat="1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40" xfId="0" applyBorder="1" applyAlignment="1">
      <alignment wrapText="1"/>
    </xf>
    <xf numFmtId="0" fontId="10" fillId="0" borderId="6" xfId="2" applyFont="1" applyBorder="1" applyAlignment="1">
      <alignment horizontal="center" vertical="center" wrapText="1"/>
    </xf>
    <xf numFmtId="0" fontId="10" fillId="0" borderId="41" xfId="2" applyFont="1" applyBorder="1" applyAlignment="1">
      <alignment horizontal="center" vertical="center" wrapText="1"/>
    </xf>
    <xf numFmtId="165" fontId="10" fillId="0" borderId="5" xfId="2" applyNumberFormat="1" applyFont="1" applyBorder="1" applyAlignment="1">
      <alignment horizontal="center" vertical="center"/>
    </xf>
    <xf numFmtId="0" fontId="0" fillId="0" borderId="6" xfId="0" applyBorder="1"/>
    <xf numFmtId="0" fontId="0" fillId="0" borderId="41" xfId="0" applyBorder="1"/>
  </cellXfs>
  <cellStyles count="5">
    <cellStyle name="Euro" xfId="1" xr:uid="{00000000-0005-0000-0000-000000000000}"/>
    <cellStyle name="Normal" xfId="0" builtinId="0"/>
    <cellStyle name="Normal 2" xfId="2" xr:uid="{00000000-0005-0000-0000-000002000000}"/>
    <cellStyle name="Normal 2 2 2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view="pageBreakPreview" zoomScaleNormal="120" zoomScaleSheetLayoutView="100" workbookViewId="0">
      <selection activeCell="G24" sqref="G24"/>
    </sheetView>
  </sheetViews>
  <sheetFormatPr baseColWidth="10" defaultRowHeight="13.2" x14ac:dyDescent="0.25"/>
  <cols>
    <col min="1" max="1" width="5.88671875" style="38" customWidth="1"/>
    <col min="2" max="2" width="3.6640625" style="38" customWidth="1"/>
    <col min="3" max="3" width="4" style="38" customWidth="1"/>
    <col min="4" max="4" width="5" style="38" customWidth="1"/>
    <col min="5" max="5" width="3.33203125" style="1" customWidth="1"/>
    <col min="6" max="6" width="7.6640625" style="38" customWidth="1"/>
    <col min="7" max="7" width="64.88671875" style="1" customWidth="1"/>
    <col min="8" max="8" width="10.77734375" style="1" customWidth="1"/>
    <col min="9" max="10" width="10.77734375" style="218" customWidth="1"/>
  </cols>
  <sheetData>
    <row r="1" spans="1:10" ht="18" x14ac:dyDescent="0.35">
      <c r="A1" s="221" t="s">
        <v>117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ht="18" x14ac:dyDescent="0.35">
      <c r="A2" s="220" t="s">
        <v>170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3.2" customHeight="1" thickBot="1" x14ac:dyDescent="0.3">
      <c r="A3" s="222" t="s">
        <v>119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10" ht="14.4" thickTop="1" x14ac:dyDescent="0.25">
      <c r="A4" s="228" t="s">
        <v>166</v>
      </c>
      <c r="B4" s="223" t="s">
        <v>33</v>
      </c>
      <c r="C4" s="224"/>
      <c r="D4" s="225"/>
      <c r="E4" s="234" t="s">
        <v>37</v>
      </c>
      <c r="F4" s="231" t="s">
        <v>118</v>
      </c>
      <c r="G4" s="228" t="s">
        <v>120</v>
      </c>
      <c r="H4" s="226" t="s">
        <v>169</v>
      </c>
      <c r="I4" s="226" t="s">
        <v>167</v>
      </c>
      <c r="J4" s="226" t="s">
        <v>168</v>
      </c>
    </row>
    <row r="5" spans="1:10" ht="13.8" x14ac:dyDescent="0.25">
      <c r="A5" s="237"/>
      <c r="B5" s="97" t="s">
        <v>34</v>
      </c>
      <c r="C5" s="98" t="s">
        <v>36</v>
      </c>
      <c r="D5" s="99" t="s">
        <v>35</v>
      </c>
      <c r="E5" s="235"/>
      <c r="F5" s="232"/>
      <c r="G5" s="229"/>
      <c r="H5" s="227"/>
      <c r="I5" s="227"/>
      <c r="J5" s="227"/>
    </row>
    <row r="6" spans="1:10" ht="12.75" customHeight="1" thickBot="1" x14ac:dyDescent="0.3">
      <c r="A6" s="238"/>
      <c r="B6" s="100" t="s">
        <v>38</v>
      </c>
      <c r="C6" s="98" t="s">
        <v>38</v>
      </c>
      <c r="D6" s="101" t="s">
        <v>39</v>
      </c>
      <c r="E6" s="236"/>
      <c r="F6" s="233"/>
      <c r="G6" s="230"/>
      <c r="H6" s="227"/>
      <c r="I6" s="227"/>
      <c r="J6" s="227"/>
    </row>
    <row r="7" spans="1:10" ht="13.8" x14ac:dyDescent="0.25">
      <c r="A7" s="89"/>
      <c r="B7" s="102"/>
      <c r="C7" s="102"/>
      <c r="D7" s="102"/>
      <c r="E7" s="2"/>
      <c r="F7" s="39"/>
      <c r="G7" s="7"/>
      <c r="H7" s="14"/>
      <c r="I7" s="14"/>
      <c r="J7" s="14"/>
    </row>
    <row r="8" spans="1:10" ht="18" x14ac:dyDescent="0.25">
      <c r="A8" s="90"/>
      <c r="B8" s="103"/>
      <c r="C8" s="103"/>
      <c r="D8" s="103"/>
      <c r="E8" s="3"/>
      <c r="F8" s="40"/>
      <c r="G8" s="19" t="s">
        <v>40</v>
      </c>
      <c r="H8" s="15"/>
      <c r="I8" s="15"/>
      <c r="J8" s="15"/>
    </row>
    <row r="9" spans="1:10" ht="13.8" x14ac:dyDescent="0.25">
      <c r="A9" s="90"/>
      <c r="B9" s="103"/>
      <c r="C9" s="103"/>
      <c r="D9" s="103"/>
      <c r="E9" s="3"/>
      <c r="F9" s="40"/>
      <c r="G9" s="8"/>
      <c r="H9" s="15"/>
      <c r="I9" s="15"/>
      <c r="J9" s="15"/>
    </row>
    <row r="10" spans="1:10" ht="15.6" x14ac:dyDescent="0.25">
      <c r="A10" s="90"/>
      <c r="B10" s="103"/>
      <c r="C10" s="103"/>
      <c r="D10" s="103"/>
      <c r="E10" s="3"/>
      <c r="F10" s="40"/>
      <c r="G10" s="21" t="s">
        <v>67</v>
      </c>
      <c r="H10" s="15"/>
      <c r="I10" s="15"/>
      <c r="J10" s="15"/>
    </row>
    <row r="11" spans="1:10" ht="15.6" x14ac:dyDescent="0.25">
      <c r="A11" s="90"/>
      <c r="B11" s="103"/>
      <c r="C11" s="103"/>
      <c r="D11" s="103"/>
      <c r="E11" s="3"/>
      <c r="F11" s="40"/>
      <c r="G11" s="21" t="s">
        <v>147</v>
      </c>
      <c r="H11" s="15"/>
      <c r="I11" s="15"/>
      <c r="J11" s="15"/>
    </row>
    <row r="12" spans="1:10" ht="7.8" customHeight="1" x14ac:dyDescent="0.25">
      <c r="A12" s="90"/>
      <c r="B12" s="103"/>
      <c r="C12" s="103"/>
      <c r="D12" s="103"/>
      <c r="E12" s="3"/>
      <c r="F12" s="40"/>
      <c r="G12" s="9"/>
      <c r="H12" s="15"/>
      <c r="I12" s="15"/>
      <c r="J12" s="15"/>
    </row>
    <row r="13" spans="1:10" ht="13.8" x14ac:dyDescent="0.25">
      <c r="A13" s="90"/>
      <c r="B13" s="103"/>
      <c r="C13" s="103"/>
      <c r="D13" s="103"/>
      <c r="E13" s="3"/>
      <c r="F13" s="40"/>
      <c r="G13" s="20" t="s">
        <v>148</v>
      </c>
      <c r="H13" s="15"/>
      <c r="I13" s="15"/>
      <c r="J13" s="15"/>
    </row>
    <row r="14" spans="1:10" ht="6.6" customHeight="1" x14ac:dyDescent="0.25">
      <c r="A14" s="90"/>
      <c r="B14" s="103"/>
      <c r="C14" s="103"/>
      <c r="D14" s="103"/>
      <c r="E14" s="3"/>
      <c r="F14" s="40"/>
      <c r="G14" s="10"/>
      <c r="H14" s="16"/>
      <c r="I14" s="16"/>
      <c r="J14" s="16"/>
    </row>
    <row r="15" spans="1:10" ht="31.2" x14ac:dyDescent="0.25">
      <c r="A15" s="201" t="s">
        <v>165</v>
      </c>
      <c r="B15" s="164" t="s">
        <v>24</v>
      </c>
      <c r="C15" s="164" t="s">
        <v>43</v>
      </c>
      <c r="D15" s="164" t="s">
        <v>18</v>
      </c>
      <c r="E15" s="165">
        <v>1</v>
      </c>
      <c r="F15" s="166" t="s">
        <v>139</v>
      </c>
      <c r="G15" s="168" t="s">
        <v>41</v>
      </c>
      <c r="H15" s="195">
        <v>0</v>
      </c>
      <c r="I15" s="195"/>
      <c r="J15" s="195">
        <v>0</v>
      </c>
    </row>
    <row r="16" spans="1:10" ht="31.2" x14ac:dyDescent="0.3">
      <c r="A16" s="201" t="s">
        <v>165</v>
      </c>
      <c r="B16" s="170" t="s">
        <v>46</v>
      </c>
      <c r="C16" s="170" t="s">
        <v>47</v>
      </c>
      <c r="D16" s="171" t="s">
        <v>27</v>
      </c>
      <c r="E16" s="151">
        <v>1</v>
      </c>
      <c r="F16" s="166" t="s">
        <v>139</v>
      </c>
      <c r="G16" s="119" t="s">
        <v>48</v>
      </c>
      <c r="H16" s="196">
        <v>240</v>
      </c>
      <c r="I16" s="196"/>
      <c r="J16" s="196">
        <v>240</v>
      </c>
    </row>
    <row r="17" spans="1:10" ht="15.6" x14ac:dyDescent="0.3">
      <c r="A17" s="201" t="s">
        <v>165</v>
      </c>
      <c r="B17" s="170" t="s">
        <v>46</v>
      </c>
      <c r="C17" s="170" t="s">
        <v>47</v>
      </c>
      <c r="D17" s="170" t="s">
        <v>49</v>
      </c>
      <c r="E17" s="151">
        <v>1</v>
      </c>
      <c r="F17" s="166" t="s">
        <v>139</v>
      </c>
      <c r="G17" s="119" t="s">
        <v>50</v>
      </c>
      <c r="H17" s="197">
        <v>15</v>
      </c>
      <c r="I17" s="197"/>
      <c r="J17" s="197">
        <v>15</v>
      </c>
    </row>
    <row r="18" spans="1:10" ht="15.6" x14ac:dyDescent="0.3">
      <c r="A18" s="201" t="s">
        <v>165</v>
      </c>
      <c r="B18" s="170" t="s">
        <v>44</v>
      </c>
      <c r="C18" s="170" t="s">
        <v>160</v>
      </c>
      <c r="D18" s="170" t="s">
        <v>24</v>
      </c>
      <c r="E18" s="151">
        <v>1</v>
      </c>
      <c r="F18" s="166" t="s">
        <v>139</v>
      </c>
      <c r="G18" s="194" t="s">
        <v>162</v>
      </c>
      <c r="H18" s="198">
        <v>3</v>
      </c>
      <c r="I18" s="198"/>
      <c r="J18" s="198">
        <v>3</v>
      </c>
    </row>
    <row r="19" spans="1:10" ht="15.6" x14ac:dyDescent="0.3">
      <c r="A19" s="201" t="s">
        <v>165</v>
      </c>
      <c r="B19" s="164" t="s">
        <v>44</v>
      </c>
      <c r="C19" s="164" t="s">
        <v>45</v>
      </c>
      <c r="D19" s="164" t="s">
        <v>25</v>
      </c>
      <c r="E19" s="165">
        <v>1</v>
      </c>
      <c r="F19" s="166" t="s">
        <v>139</v>
      </c>
      <c r="G19" s="118" t="s">
        <v>20</v>
      </c>
      <c r="H19" s="167">
        <v>553</v>
      </c>
      <c r="I19" s="167"/>
      <c r="J19" s="167">
        <v>553</v>
      </c>
    </row>
    <row r="20" spans="1:10" ht="15.6" x14ac:dyDescent="0.25">
      <c r="A20" s="201" t="s">
        <v>165</v>
      </c>
      <c r="B20" s="164" t="s">
        <v>44</v>
      </c>
      <c r="C20" s="164" t="s">
        <v>45</v>
      </c>
      <c r="D20" s="164" t="s">
        <v>156</v>
      </c>
      <c r="E20" s="165">
        <v>1</v>
      </c>
      <c r="F20" s="166" t="s">
        <v>139</v>
      </c>
      <c r="G20" s="219" t="s">
        <v>161</v>
      </c>
      <c r="H20" s="167">
        <v>0</v>
      </c>
      <c r="I20" s="167"/>
      <c r="J20" s="167">
        <v>0</v>
      </c>
    </row>
    <row r="21" spans="1:10" ht="15.6" x14ac:dyDescent="0.3">
      <c r="A21" s="201" t="s">
        <v>165</v>
      </c>
      <c r="B21" s="164" t="s">
        <v>157</v>
      </c>
      <c r="C21" s="164" t="s">
        <v>45</v>
      </c>
      <c r="D21" s="164" t="s">
        <v>43</v>
      </c>
      <c r="E21" s="165">
        <v>1</v>
      </c>
      <c r="F21" s="166" t="s">
        <v>139</v>
      </c>
      <c r="G21" s="194" t="s">
        <v>164</v>
      </c>
      <c r="H21" s="167">
        <v>1</v>
      </c>
      <c r="I21" s="167"/>
      <c r="J21" s="167">
        <v>1</v>
      </c>
    </row>
    <row r="22" spans="1:10" ht="15.6" x14ac:dyDescent="0.3">
      <c r="A22" s="201" t="s">
        <v>165</v>
      </c>
      <c r="B22" s="164" t="s">
        <v>158</v>
      </c>
      <c r="C22" s="164" t="s">
        <v>55</v>
      </c>
      <c r="D22" s="164" t="s">
        <v>159</v>
      </c>
      <c r="E22" s="165">
        <v>1</v>
      </c>
      <c r="F22" s="166" t="s">
        <v>139</v>
      </c>
      <c r="G22" s="194" t="s">
        <v>163</v>
      </c>
      <c r="H22" s="167">
        <v>0</v>
      </c>
      <c r="I22" s="167"/>
      <c r="J22" s="167">
        <v>0</v>
      </c>
    </row>
    <row r="23" spans="1:10" ht="15.6" x14ac:dyDescent="0.3">
      <c r="A23" s="201" t="s">
        <v>165</v>
      </c>
      <c r="B23" s="164" t="s">
        <v>42</v>
      </c>
      <c r="C23" s="164" t="s">
        <v>43</v>
      </c>
      <c r="D23" s="164" t="s">
        <v>25</v>
      </c>
      <c r="E23" s="165">
        <v>1</v>
      </c>
      <c r="F23" s="166" t="s">
        <v>139</v>
      </c>
      <c r="G23" s="118" t="s">
        <v>155</v>
      </c>
      <c r="H23" s="167">
        <v>0</v>
      </c>
      <c r="I23" s="167"/>
      <c r="J23" s="167">
        <v>0</v>
      </c>
    </row>
    <row r="24" spans="1:10" ht="31.2" x14ac:dyDescent="0.25">
      <c r="A24" s="201" t="s">
        <v>165</v>
      </c>
      <c r="B24" s="164" t="s">
        <v>42</v>
      </c>
      <c r="C24" s="164" t="s">
        <v>43</v>
      </c>
      <c r="D24" s="164" t="s">
        <v>19</v>
      </c>
      <c r="E24" s="165">
        <v>1</v>
      </c>
      <c r="F24" s="166" t="s">
        <v>139</v>
      </c>
      <c r="G24" s="168" t="s">
        <v>21</v>
      </c>
      <c r="H24" s="169">
        <v>0</v>
      </c>
      <c r="I24" s="169"/>
      <c r="J24" s="169">
        <v>0</v>
      </c>
    </row>
    <row r="25" spans="1:10" ht="15.6" x14ac:dyDescent="0.25">
      <c r="A25" s="91"/>
      <c r="B25" s="103"/>
      <c r="C25" s="103"/>
      <c r="D25" s="103"/>
      <c r="E25" s="22"/>
      <c r="F25" s="41"/>
      <c r="G25" s="28" t="s">
        <v>144</v>
      </c>
      <c r="H25" s="30">
        <f>SUM(H15:H24)</f>
        <v>812</v>
      </c>
      <c r="I25" s="30">
        <f t="shared" ref="I25:J25" si="0">SUM(I15:I24)</f>
        <v>0</v>
      </c>
      <c r="J25" s="30">
        <f t="shared" si="0"/>
        <v>812</v>
      </c>
    </row>
    <row r="26" spans="1:10" ht="15.6" x14ac:dyDescent="0.25">
      <c r="A26" s="91"/>
      <c r="B26" s="103"/>
      <c r="C26" s="103"/>
      <c r="D26" s="103"/>
      <c r="E26" s="22"/>
      <c r="F26" s="41"/>
      <c r="G26" s="23" t="s">
        <v>51</v>
      </c>
      <c r="H26" s="31">
        <f>H25</f>
        <v>812</v>
      </c>
      <c r="I26" s="31">
        <f t="shared" ref="I26:J26" si="1">I25</f>
        <v>0</v>
      </c>
      <c r="J26" s="31">
        <f t="shared" si="1"/>
        <v>812</v>
      </c>
    </row>
    <row r="27" spans="1:10" ht="9.6" customHeight="1" x14ac:dyDescent="0.25">
      <c r="A27" s="91"/>
      <c r="B27" s="103"/>
      <c r="C27" s="103"/>
      <c r="D27" s="103"/>
      <c r="E27" s="22"/>
      <c r="F27" s="41"/>
      <c r="G27" s="23"/>
      <c r="H27" s="32"/>
      <c r="I27" s="32"/>
      <c r="J27" s="32"/>
    </row>
    <row r="28" spans="1:10" ht="15.6" x14ac:dyDescent="0.25">
      <c r="A28" s="91"/>
      <c r="B28" s="103"/>
      <c r="C28" s="103"/>
      <c r="D28" s="103"/>
      <c r="E28" s="22"/>
      <c r="F28" s="41"/>
      <c r="G28" s="21" t="s">
        <v>105</v>
      </c>
      <c r="H28" s="29"/>
      <c r="I28" s="29"/>
      <c r="J28" s="29"/>
    </row>
    <row r="29" spans="1:10" ht="15.6" x14ac:dyDescent="0.25">
      <c r="A29" s="91"/>
      <c r="B29" s="103"/>
      <c r="C29" s="103"/>
      <c r="D29" s="103"/>
      <c r="E29" s="22"/>
      <c r="F29" s="41"/>
      <c r="G29" s="21" t="s">
        <v>52</v>
      </c>
      <c r="H29" s="29"/>
      <c r="I29" s="29"/>
      <c r="J29" s="29"/>
    </row>
    <row r="30" spans="1:10" ht="9" customHeight="1" x14ac:dyDescent="0.25">
      <c r="A30" s="91"/>
      <c r="B30" s="103"/>
      <c r="C30" s="103"/>
      <c r="D30" s="103"/>
      <c r="E30" s="22"/>
      <c r="F30" s="41"/>
      <c r="G30" s="6"/>
      <c r="H30" s="29"/>
      <c r="I30" s="29"/>
      <c r="J30" s="29"/>
    </row>
    <row r="31" spans="1:10" ht="15.6" x14ac:dyDescent="0.25">
      <c r="A31" s="91"/>
      <c r="B31" s="103"/>
      <c r="C31" s="103"/>
      <c r="D31" s="103"/>
      <c r="E31" s="22"/>
      <c r="F31" s="41"/>
      <c r="G31" s="20" t="s">
        <v>53</v>
      </c>
      <c r="H31" s="29"/>
      <c r="I31" s="29"/>
      <c r="J31" s="29"/>
    </row>
    <row r="32" spans="1:10" ht="7.2" customHeight="1" x14ac:dyDescent="0.25">
      <c r="A32" s="91"/>
      <c r="B32" s="103"/>
      <c r="C32" s="103"/>
      <c r="D32" s="103"/>
      <c r="E32" s="22"/>
      <c r="F32" s="41"/>
      <c r="G32" s="6"/>
      <c r="H32" s="29"/>
      <c r="I32" s="29"/>
      <c r="J32" s="29"/>
    </row>
    <row r="33" spans="1:10" ht="15.6" x14ac:dyDescent="0.3">
      <c r="A33" s="201" t="s">
        <v>165</v>
      </c>
      <c r="B33" s="152" t="s">
        <v>24</v>
      </c>
      <c r="C33" s="152" t="s">
        <v>55</v>
      </c>
      <c r="D33" s="152" t="s">
        <v>27</v>
      </c>
      <c r="E33" s="153">
        <v>2</v>
      </c>
      <c r="F33" s="154" t="s">
        <v>139</v>
      </c>
      <c r="G33" s="118" t="s">
        <v>2</v>
      </c>
      <c r="H33" s="29">
        <v>0</v>
      </c>
      <c r="I33" s="29"/>
      <c r="J33" s="29">
        <v>0</v>
      </c>
    </row>
    <row r="34" spans="1:10" ht="15.6" x14ac:dyDescent="0.3">
      <c r="A34" s="201" t="s">
        <v>165</v>
      </c>
      <c r="B34" s="152" t="s">
        <v>54</v>
      </c>
      <c r="C34" s="152" t="s">
        <v>43</v>
      </c>
      <c r="D34" s="152" t="s">
        <v>25</v>
      </c>
      <c r="E34" s="153">
        <v>2</v>
      </c>
      <c r="F34" s="154" t="s">
        <v>139</v>
      </c>
      <c r="G34" s="118" t="s">
        <v>1</v>
      </c>
      <c r="H34" s="29">
        <v>0</v>
      </c>
      <c r="I34" s="29"/>
      <c r="J34" s="29">
        <v>0</v>
      </c>
    </row>
    <row r="35" spans="1:10" ht="15.6" x14ac:dyDescent="0.3">
      <c r="A35" s="201" t="s">
        <v>165</v>
      </c>
      <c r="B35" s="152" t="s">
        <v>54</v>
      </c>
      <c r="C35" s="152" t="s">
        <v>45</v>
      </c>
      <c r="D35" s="152" t="s">
        <v>18</v>
      </c>
      <c r="E35" s="153">
        <v>2</v>
      </c>
      <c r="F35" s="154" t="s">
        <v>139</v>
      </c>
      <c r="G35" s="118" t="s">
        <v>23</v>
      </c>
      <c r="H35" s="29">
        <v>0</v>
      </c>
      <c r="I35" s="29"/>
      <c r="J35" s="29">
        <v>0</v>
      </c>
    </row>
    <row r="36" spans="1:10" ht="15.6" x14ac:dyDescent="0.3">
      <c r="A36" s="201" t="s">
        <v>165</v>
      </c>
      <c r="B36" s="152" t="s">
        <v>54</v>
      </c>
      <c r="C36" s="152" t="s">
        <v>45</v>
      </c>
      <c r="D36" s="152" t="s">
        <v>22</v>
      </c>
      <c r="E36" s="153">
        <v>2</v>
      </c>
      <c r="F36" s="154" t="s">
        <v>139</v>
      </c>
      <c r="G36" s="118" t="s">
        <v>0</v>
      </c>
      <c r="H36" s="29">
        <v>0</v>
      </c>
      <c r="I36" s="29"/>
      <c r="J36" s="29">
        <v>0</v>
      </c>
    </row>
    <row r="37" spans="1:10" ht="15.6" x14ac:dyDescent="0.25">
      <c r="A37" s="122"/>
      <c r="B37" s="103"/>
      <c r="C37" s="103"/>
      <c r="D37" s="103"/>
      <c r="E37" s="22"/>
      <c r="F37" s="41"/>
      <c r="G37" s="120" t="s">
        <v>145</v>
      </c>
      <c r="H37" s="30">
        <f>SUM(H33:H36)</f>
        <v>0</v>
      </c>
      <c r="I37" s="30">
        <f t="shared" ref="I37:J37" si="2">SUM(I33:I36)</f>
        <v>0</v>
      </c>
      <c r="J37" s="30">
        <f t="shared" si="2"/>
        <v>0</v>
      </c>
    </row>
    <row r="38" spans="1:10" ht="15.6" x14ac:dyDescent="0.25">
      <c r="A38" s="122"/>
      <c r="B38" s="103"/>
      <c r="C38" s="103"/>
      <c r="D38" s="103"/>
      <c r="E38" s="22"/>
      <c r="F38" s="41"/>
      <c r="G38" s="121" t="s">
        <v>56</v>
      </c>
      <c r="H38" s="31">
        <f>H37</f>
        <v>0</v>
      </c>
      <c r="I38" s="31">
        <f t="shared" ref="I38:J38" si="3">I37</f>
        <v>0</v>
      </c>
      <c r="J38" s="31">
        <f t="shared" si="3"/>
        <v>0</v>
      </c>
    </row>
    <row r="39" spans="1:10" ht="9" customHeight="1" x14ac:dyDescent="0.25">
      <c r="A39" s="122"/>
      <c r="B39" s="103"/>
      <c r="C39" s="103"/>
      <c r="D39" s="103"/>
      <c r="E39" s="22"/>
      <c r="F39" s="41"/>
      <c r="G39" s="121"/>
      <c r="H39" s="32"/>
      <c r="I39" s="32"/>
      <c r="J39" s="32"/>
    </row>
    <row r="40" spans="1:10" ht="15.6" x14ac:dyDescent="0.25">
      <c r="A40" s="122"/>
      <c r="B40" s="103"/>
      <c r="C40" s="103"/>
      <c r="D40" s="103"/>
      <c r="E40" s="22"/>
      <c r="F40" s="41"/>
      <c r="G40" s="122" t="s">
        <v>113</v>
      </c>
      <c r="H40" s="33"/>
      <c r="I40" s="33"/>
      <c r="J40" s="33"/>
    </row>
    <row r="41" spans="1:10" ht="15.6" x14ac:dyDescent="0.25">
      <c r="A41" s="122"/>
      <c r="B41" s="103"/>
      <c r="C41" s="103"/>
      <c r="D41" s="103"/>
      <c r="E41" s="22"/>
      <c r="F41" s="41"/>
      <c r="G41" s="122" t="s">
        <v>57</v>
      </c>
      <c r="H41" s="33"/>
      <c r="I41" s="33"/>
      <c r="J41" s="33"/>
    </row>
    <row r="42" spans="1:10" ht="10.199999999999999" customHeight="1" x14ac:dyDescent="0.25">
      <c r="A42" s="122"/>
      <c r="B42" s="103"/>
      <c r="C42" s="103"/>
      <c r="D42" s="103"/>
      <c r="E42" s="22"/>
      <c r="F42" s="41"/>
      <c r="G42" s="123"/>
      <c r="H42" s="33"/>
      <c r="I42" s="33"/>
      <c r="J42" s="33"/>
    </row>
    <row r="43" spans="1:10" ht="15.6" x14ac:dyDescent="0.25">
      <c r="A43" s="122"/>
      <c r="B43" s="103"/>
      <c r="C43" s="103"/>
      <c r="D43" s="103"/>
      <c r="E43" s="22"/>
      <c r="F43" s="41"/>
      <c r="G43" s="124" t="s">
        <v>148</v>
      </c>
      <c r="H43" s="33"/>
      <c r="I43" s="33"/>
      <c r="J43" s="33"/>
    </row>
    <row r="44" spans="1:10" ht="6" customHeight="1" x14ac:dyDescent="0.25">
      <c r="A44" s="122"/>
      <c r="B44" s="103"/>
      <c r="C44" s="103"/>
      <c r="D44" s="103"/>
      <c r="E44" s="22"/>
      <c r="F44" s="41"/>
      <c r="G44" s="125"/>
      <c r="H44" s="33"/>
      <c r="I44" s="33"/>
      <c r="J44" s="33"/>
    </row>
    <row r="45" spans="1:10" ht="15.6" x14ac:dyDescent="0.3">
      <c r="A45" s="201" t="s">
        <v>165</v>
      </c>
      <c r="B45" s="155" t="s">
        <v>24</v>
      </c>
      <c r="C45" s="155" t="s">
        <v>43</v>
      </c>
      <c r="D45" s="155" t="s">
        <v>25</v>
      </c>
      <c r="E45" s="156">
        <v>3</v>
      </c>
      <c r="F45" s="157" t="s">
        <v>139</v>
      </c>
      <c r="G45" s="118" t="s">
        <v>17</v>
      </c>
      <c r="H45" s="34">
        <v>0</v>
      </c>
      <c r="I45" s="34"/>
      <c r="J45" s="34">
        <v>0</v>
      </c>
    </row>
    <row r="46" spans="1:10" ht="15.6" x14ac:dyDescent="0.3">
      <c r="A46" s="203"/>
      <c r="B46" s="110"/>
      <c r="C46" s="103"/>
      <c r="D46" s="108"/>
      <c r="E46" s="107"/>
      <c r="F46" s="43"/>
      <c r="G46" s="118"/>
      <c r="H46" s="34"/>
      <c r="I46" s="34"/>
      <c r="J46" s="34"/>
    </row>
    <row r="47" spans="1:10" ht="15.6" x14ac:dyDescent="0.25">
      <c r="A47" s="204"/>
      <c r="B47" s="111"/>
      <c r="D47" s="109"/>
      <c r="F47" s="112"/>
      <c r="G47" s="120" t="s">
        <v>146</v>
      </c>
      <c r="H47" s="114">
        <f>SUM(H45)</f>
        <v>0</v>
      </c>
      <c r="I47" s="114">
        <f t="shared" ref="I47:J47" si="4">SUM(I45)</f>
        <v>0</v>
      </c>
      <c r="J47" s="114">
        <f t="shared" si="4"/>
        <v>0</v>
      </c>
    </row>
    <row r="48" spans="1:10" ht="7.8" customHeight="1" x14ac:dyDescent="0.25">
      <c r="A48" s="204"/>
      <c r="B48" s="111"/>
      <c r="D48" s="109"/>
      <c r="F48" s="112"/>
      <c r="G48" s="115"/>
      <c r="H48" s="115"/>
      <c r="I48" s="217"/>
      <c r="J48" s="217"/>
    </row>
    <row r="49" spans="1:10" ht="15.6" x14ac:dyDescent="0.25">
      <c r="A49" s="202"/>
      <c r="B49" s="103"/>
      <c r="C49" s="103"/>
      <c r="D49" s="103"/>
      <c r="E49" s="22"/>
      <c r="F49" s="41"/>
      <c r="G49" s="124" t="s">
        <v>53</v>
      </c>
      <c r="H49" s="29"/>
      <c r="I49" s="29"/>
      <c r="J49" s="29"/>
    </row>
    <row r="50" spans="1:10" ht="6" customHeight="1" x14ac:dyDescent="0.25">
      <c r="A50" s="202"/>
      <c r="B50" s="103"/>
      <c r="C50" s="103"/>
      <c r="D50" s="103"/>
      <c r="E50" s="22"/>
      <c r="F50" s="41"/>
      <c r="G50" s="124"/>
      <c r="H50" s="29"/>
      <c r="I50" s="29"/>
      <c r="J50" s="29"/>
    </row>
    <row r="51" spans="1:10" ht="15.6" x14ac:dyDescent="0.3">
      <c r="A51" s="201" t="s">
        <v>165</v>
      </c>
      <c r="B51" s="155" t="s">
        <v>149</v>
      </c>
      <c r="C51" s="155" t="s">
        <v>150</v>
      </c>
      <c r="D51" s="155" t="s">
        <v>18</v>
      </c>
      <c r="E51" s="156">
        <v>3</v>
      </c>
      <c r="F51" s="157" t="s">
        <v>139</v>
      </c>
      <c r="G51" s="118" t="s">
        <v>3</v>
      </c>
      <c r="H51" s="29"/>
      <c r="I51" s="29"/>
      <c r="J51" s="29"/>
    </row>
    <row r="52" spans="1:10" ht="15.6" x14ac:dyDescent="0.3">
      <c r="A52" s="201" t="s">
        <v>165</v>
      </c>
      <c r="B52" s="155" t="s">
        <v>151</v>
      </c>
      <c r="C52" s="155" t="s">
        <v>152</v>
      </c>
      <c r="D52" s="155" t="s">
        <v>22</v>
      </c>
      <c r="E52" s="156">
        <v>3</v>
      </c>
      <c r="F52" s="157" t="s">
        <v>139</v>
      </c>
      <c r="G52" s="118" t="s">
        <v>26</v>
      </c>
      <c r="H52" s="34"/>
      <c r="I52" s="34"/>
      <c r="J52" s="34"/>
    </row>
    <row r="53" spans="1:10" ht="15.6" x14ac:dyDescent="0.3">
      <c r="A53" s="92"/>
      <c r="B53" s="103"/>
      <c r="C53" s="103"/>
      <c r="D53" s="103"/>
      <c r="E53" s="27"/>
      <c r="F53" s="43"/>
      <c r="G53" s="118"/>
      <c r="H53" s="34"/>
      <c r="I53" s="34"/>
      <c r="J53" s="34"/>
    </row>
    <row r="54" spans="1:10" ht="15.6" x14ac:dyDescent="0.25">
      <c r="A54" s="92"/>
      <c r="B54" s="103"/>
      <c r="C54" s="103"/>
      <c r="D54" s="103"/>
      <c r="E54" s="27"/>
      <c r="F54" s="43"/>
      <c r="G54" s="28" t="s">
        <v>145</v>
      </c>
      <c r="H54" s="114">
        <f>SUM(H51:H52)</f>
        <v>0</v>
      </c>
      <c r="I54" s="114">
        <f t="shared" ref="I54:J54" si="5">SUM(I51:I52)</f>
        <v>0</v>
      </c>
      <c r="J54" s="114">
        <f t="shared" si="5"/>
        <v>0</v>
      </c>
    </row>
    <row r="55" spans="1:10" ht="15.6" x14ac:dyDescent="0.25">
      <c r="A55" s="91"/>
      <c r="B55" s="103"/>
      <c r="C55" s="103"/>
      <c r="D55" s="103"/>
      <c r="E55" s="22"/>
      <c r="F55" s="41"/>
      <c r="G55" s="23" t="s">
        <v>58</v>
      </c>
      <c r="H55" s="35">
        <f>SUM(H47+H54)</f>
        <v>0</v>
      </c>
      <c r="I55" s="35">
        <f t="shared" ref="I55:J55" si="6">SUM(I47+I54)</f>
        <v>0</v>
      </c>
      <c r="J55" s="35">
        <f t="shared" si="6"/>
        <v>0</v>
      </c>
    </row>
    <row r="56" spans="1:10" ht="8.4" hidden="1" customHeight="1" x14ac:dyDescent="0.25">
      <c r="A56" s="91"/>
      <c r="B56" s="103"/>
      <c r="C56" s="103"/>
      <c r="D56" s="103"/>
      <c r="E56" s="22"/>
      <c r="F56" s="41"/>
      <c r="G56" s="12"/>
      <c r="H56" s="34"/>
      <c r="I56" s="34"/>
      <c r="J56" s="34"/>
    </row>
    <row r="57" spans="1:10" ht="7.8" customHeight="1" x14ac:dyDescent="0.25">
      <c r="A57" s="91"/>
      <c r="B57" s="103"/>
      <c r="C57" s="103"/>
      <c r="D57" s="103"/>
      <c r="E57" s="22"/>
      <c r="F57" s="41"/>
      <c r="G57" s="12"/>
      <c r="H57" s="34"/>
      <c r="I57" s="34"/>
      <c r="J57" s="34"/>
    </row>
    <row r="58" spans="1:10" ht="15.6" x14ac:dyDescent="0.25">
      <c r="A58" s="91"/>
      <c r="B58" s="103"/>
      <c r="C58" s="103"/>
      <c r="D58" s="103"/>
      <c r="E58" s="22"/>
      <c r="F58" s="41"/>
      <c r="G58" s="21" t="s">
        <v>121</v>
      </c>
      <c r="H58" s="34"/>
      <c r="I58" s="34"/>
      <c r="J58" s="34"/>
    </row>
    <row r="59" spans="1:10" ht="15.6" x14ac:dyDescent="0.25">
      <c r="A59" s="91"/>
      <c r="B59" s="103"/>
      <c r="C59" s="103"/>
      <c r="D59" s="103"/>
      <c r="E59" s="22"/>
      <c r="F59" s="41"/>
      <c r="G59" s="21" t="s">
        <v>4</v>
      </c>
      <c r="H59" s="34"/>
      <c r="I59" s="34"/>
      <c r="J59" s="34"/>
    </row>
    <row r="60" spans="1:10" ht="15.6" x14ac:dyDescent="0.25">
      <c r="A60" s="91"/>
      <c r="B60" s="103"/>
      <c r="C60" s="103"/>
      <c r="D60" s="103"/>
      <c r="E60" s="22"/>
      <c r="F60" s="41"/>
      <c r="G60" s="12"/>
      <c r="H60" s="34"/>
      <c r="I60" s="34"/>
      <c r="J60" s="34"/>
    </row>
    <row r="61" spans="1:10" ht="15.6" x14ac:dyDescent="0.25">
      <c r="A61" s="91"/>
      <c r="B61" s="103"/>
      <c r="C61" s="103"/>
      <c r="D61" s="103"/>
      <c r="E61" s="22"/>
      <c r="F61" s="41"/>
      <c r="G61" s="20" t="s">
        <v>148</v>
      </c>
      <c r="H61" s="34"/>
      <c r="I61" s="34"/>
      <c r="J61" s="34"/>
    </row>
    <row r="62" spans="1:10" ht="4.95" customHeight="1" x14ac:dyDescent="0.25">
      <c r="A62" s="91"/>
      <c r="B62" s="103"/>
      <c r="C62" s="103"/>
      <c r="D62" s="103"/>
      <c r="E62" s="4"/>
      <c r="F62" s="44"/>
      <c r="G62" s="12"/>
      <c r="H62" s="34"/>
      <c r="I62" s="34"/>
      <c r="J62" s="34"/>
    </row>
    <row r="63" spans="1:10" ht="15.6" x14ac:dyDescent="0.3">
      <c r="A63" s="201" t="s">
        <v>165</v>
      </c>
      <c r="B63" s="152" t="s">
        <v>42</v>
      </c>
      <c r="C63" s="152" t="s">
        <v>43</v>
      </c>
      <c r="D63" s="152" t="s">
        <v>18</v>
      </c>
      <c r="E63" s="153" t="s">
        <v>27</v>
      </c>
      <c r="F63" s="154" t="s">
        <v>139</v>
      </c>
      <c r="G63" s="118" t="s">
        <v>59</v>
      </c>
      <c r="H63" s="34">
        <v>5543</v>
      </c>
      <c r="I63" s="34"/>
      <c r="J63" s="34">
        <v>5543</v>
      </c>
    </row>
    <row r="64" spans="1:10" ht="15.6" x14ac:dyDescent="0.3">
      <c r="A64" s="201" t="s">
        <v>165</v>
      </c>
      <c r="B64" s="152" t="s">
        <v>42</v>
      </c>
      <c r="C64" s="152" t="s">
        <v>43</v>
      </c>
      <c r="D64" s="152" t="s">
        <v>22</v>
      </c>
      <c r="E64" s="153" t="s">
        <v>27</v>
      </c>
      <c r="F64" s="154" t="s">
        <v>139</v>
      </c>
      <c r="G64" s="118" t="s">
        <v>60</v>
      </c>
      <c r="H64" s="34">
        <v>1291</v>
      </c>
      <c r="I64" s="34"/>
      <c r="J64" s="34">
        <v>1291</v>
      </c>
    </row>
    <row r="65" spans="1:10" ht="15.6" x14ac:dyDescent="0.3">
      <c r="A65" s="202"/>
      <c r="B65" s="104"/>
      <c r="C65" s="104"/>
      <c r="D65" s="104"/>
      <c r="E65" s="22"/>
      <c r="F65" s="42"/>
      <c r="G65" s="126"/>
      <c r="H65" s="36"/>
      <c r="I65" s="36"/>
      <c r="J65" s="36"/>
    </row>
    <row r="66" spans="1:10" ht="15.6" x14ac:dyDescent="0.25">
      <c r="A66" s="202"/>
      <c r="B66" s="104"/>
      <c r="C66" s="104"/>
      <c r="D66" s="104"/>
      <c r="E66" s="22"/>
      <c r="F66" s="45"/>
      <c r="G66" s="28" t="s">
        <v>146</v>
      </c>
      <c r="H66" s="113">
        <f>SUM(H63:H64)</f>
        <v>6834</v>
      </c>
      <c r="I66" s="113">
        <f t="shared" ref="I66:J66" si="7">SUM(I63:I64)</f>
        <v>0</v>
      </c>
      <c r="J66" s="113">
        <f t="shared" si="7"/>
        <v>6834</v>
      </c>
    </row>
    <row r="67" spans="1:10" ht="7.2" customHeight="1" x14ac:dyDescent="0.25">
      <c r="A67" s="202"/>
      <c r="B67" s="104"/>
      <c r="C67" s="104"/>
      <c r="D67" s="104"/>
      <c r="E67" s="22"/>
      <c r="F67" s="45"/>
      <c r="G67" s="13"/>
      <c r="H67" s="34"/>
      <c r="I67" s="34"/>
      <c r="J67" s="34"/>
    </row>
    <row r="68" spans="1:10" ht="15.6" x14ac:dyDescent="0.25">
      <c r="A68" s="202"/>
      <c r="B68" s="104"/>
      <c r="C68" s="104"/>
      <c r="D68" s="104"/>
      <c r="E68" s="22"/>
      <c r="F68" s="45"/>
      <c r="G68" s="124" t="s">
        <v>53</v>
      </c>
      <c r="H68" s="34"/>
      <c r="I68" s="34"/>
      <c r="J68" s="34"/>
    </row>
    <row r="69" spans="1:10" ht="8.4" customHeight="1" x14ac:dyDescent="0.25">
      <c r="A69" s="202"/>
      <c r="B69" s="104"/>
      <c r="C69" s="104"/>
      <c r="D69" s="104"/>
      <c r="E69" s="22"/>
      <c r="F69" s="45"/>
      <c r="G69" s="13"/>
      <c r="H69" s="34"/>
      <c r="I69" s="34"/>
      <c r="J69" s="34"/>
    </row>
    <row r="70" spans="1:10" ht="15.6" x14ac:dyDescent="0.25">
      <c r="A70" s="201" t="s">
        <v>165</v>
      </c>
      <c r="B70" s="158" t="s">
        <v>140</v>
      </c>
      <c r="C70" s="158" t="s">
        <v>141</v>
      </c>
      <c r="D70" s="158" t="s">
        <v>18</v>
      </c>
      <c r="E70" s="153" t="s">
        <v>27</v>
      </c>
      <c r="F70" s="154" t="s">
        <v>139</v>
      </c>
      <c r="G70" s="127" t="s">
        <v>61</v>
      </c>
      <c r="H70" s="34">
        <v>32</v>
      </c>
      <c r="I70" s="34">
        <v>32</v>
      </c>
      <c r="J70" s="34">
        <v>32</v>
      </c>
    </row>
    <row r="71" spans="1:10" ht="15.6" x14ac:dyDescent="0.25">
      <c r="A71" s="201" t="s">
        <v>165</v>
      </c>
      <c r="B71" s="158" t="s">
        <v>142</v>
      </c>
      <c r="C71" s="158" t="s">
        <v>141</v>
      </c>
      <c r="D71" s="158" t="s">
        <v>143</v>
      </c>
      <c r="E71" s="153" t="s">
        <v>27</v>
      </c>
      <c r="F71" s="154" t="s">
        <v>139</v>
      </c>
      <c r="G71" s="127" t="s">
        <v>62</v>
      </c>
      <c r="H71" s="34">
        <v>32</v>
      </c>
      <c r="I71" s="34">
        <v>32</v>
      </c>
      <c r="J71" s="34">
        <v>32</v>
      </c>
    </row>
    <row r="72" spans="1:10" ht="15.6" x14ac:dyDescent="0.3">
      <c r="A72" s="91"/>
      <c r="B72" s="104"/>
      <c r="C72" s="104"/>
      <c r="D72" s="104"/>
      <c r="E72" s="22"/>
      <c r="F72" s="42"/>
      <c r="G72" s="118"/>
      <c r="H72" s="34"/>
      <c r="I72" s="34"/>
      <c r="J72" s="34"/>
    </row>
    <row r="73" spans="1:10" ht="15.6" x14ac:dyDescent="0.25">
      <c r="A73" s="91"/>
      <c r="B73" s="103"/>
      <c r="C73" s="103"/>
      <c r="D73" s="103"/>
      <c r="E73" s="4"/>
      <c r="F73" s="44"/>
      <c r="G73" s="28" t="s">
        <v>145</v>
      </c>
      <c r="H73" s="30">
        <f>SUM(H70:H71)</f>
        <v>64</v>
      </c>
      <c r="I73" s="30">
        <f t="shared" ref="I73:J73" si="8">SUM(I70:I71)</f>
        <v>64</v>
      </c>
      <c r="J73" s="30">
        <f t="shared" si="8"/>
        <v>64</v>
      </c>
    </row>
    <row r="74" spans="1:10" ht="15.6" x14ac:dyDescent="0.25">
      <c r="A74" s="91"/>
      <c r="B74" s="103"/>
      <c r="C74" s="103"/>
      <c r="D74" s="103"/>
      <c r="E74" s="4"/>
      <c r="F74" s="44"/>
      <c r="G74" s="49" t="s">
        <v>63</v>
      </c>
      <c r="H74" s="35">
        <f>H66+H73</f>
        <v>6898</v>
      </c>
      <c r="I74" s="35">
        <f t="shared" ref="I74:J74" si="9">I66+I73</f>
        <v>64</v>
      </c>
      <c r="J74" s="35">
        <f t="shared" si="9"/>
        <v>6898</v>
      </c>
    </row>
    <row r="75" spans="1:10" ht="15.6" x14ac:dyDescent="0.25">
      <c r="A75" s="93"/>
      <c r="B75" s="105"/>
      <c r="C75" s="105"/>
      <c r="D75" s="105"/>
      <c r="E75" s="25"/>
      <c r="F75" s="46"/>
      <c r="G75" s="26"/>
      <c r="H75" s="36"/>
      <c r="I75" s="36"/>
      <c r="J75" s="36"/>
    </row>
    <row r="76" spans="1:10" ht="15.6" customHeight="1" x14ac:dyDescent="0.25">
      <c r="A76" s="91"/>
      <c r="B76" s="103"/>
      <c r="C76" s="103"/>
      <c r="D76" s="103"/>
      <c r="E76" s="22"/>
      <c r="F76" s="41"/>
      <c r="G76" s="24" t="s">
        <v>28</v>
      </c>
      <c r="H76" s="37">
        <f>SUM(H26+H38+H55+H74)</f>
        <v>7710</v>
      </c>
      <c r="I76" s="37">
        <f t="shared" ref="I76:J76" si="10">SUM(I26+I38+I55+I74)</f>
        <v>64</v>
      </c>
      <c r="J76" s="37">
        <f t="shared" si="10"/>
        <v>7710</v>
      </c>
    </row>
    <row r="77" spans="1:10" ht="15.6" customHeight="1" x14ac:dyDescent="0.25">
      <c r="A77" s="91"/>
      <c r="B77" s="103"/>
      <c r="C77" s="103"/>
      <c r="D77" s="103"/>
      <c r="E77" s="22"/>
      <c r="F77" s="41"/>
      <c r="G77" s="128" t="s">
        <v>64</v>
      </c>
      <c r="H77" s="32">
        <f>SUM(H25+H47+H66)</f>
        <v>7646</v>
      </c>
      <c r="I77" s="32">
        <f t="shared" ref="I77:J77" si="11">SUM(I25+I47+I66)</f>
        <v>0</v>
      </c>
      <c r="J77" s="32">
        <f t="shared" si="11"/>
        <v>7646</v>
      </c>
    </row>
    <row r="78" spans="1:10" ht="15.6" customHeight="1" x14ac:dyDescent="0.25">
      <c r="A78" s="90"/>
      <c r="B78" s="103"/>
      <c r="C78" s="103"/>
      <c r="D78" s="103"/>
      <c r="E78" s="3"/>
      <c r="F78" s="40"/>
      <c r="G78" s="128" t="s">
        <v>65</v>
      </c>
      <c r="H78" s="32">
        <f>H37+H73+H54</f>
        <v>64</v>
      </c>
      <c r="I78" s="32">
        <f t="shared" ref="I78:J78" si="12">I37+I73+I54</f>
        <v>64</v>
      </c>
      <c r="J78" s="32">
        <f t="shared" si="12"/>
        <v>64</v>
      </c>
    </row>
    <row r="79" spans="1:10" ht="15.6" customHeight="1" thickBot="1" x14ac:dyDescent="0.3">
      <c r="A79" s="94"/>
      <c r="B79" s="106"/>
      <c r="C79" s="106"/>
      <c r="D79" s="106"/>
      <c r="E79" s="5"/>
      <c r="F79" s="47"/>
      <c r="G79" s="183" t="s">
        <v>66</v>
      </c>
      <c r="H79" s="184">
        <v>0</v>
      </c>
      <c r="I79" s="184">
        <v>0</v>
      </c>
      <c r="J79" s="184">
        <v>0</v>
      </c>
    </row>
    <row r="80" spans="1:10" ht="13.8" x14ac:dyDescent="0.25">
      <c r="A80" s="185"/>
      <c r="B80" s="102"/>
      <c r="C80" s="102"/>
      <c r="D80" s="102"/>
      <c r="E80" s="186"/>
      <c r="F80" s="187"/>
      <c r="G80" s="188"/>
      <c r="H80" s="189"/>
      <c r="I80" s="189"/>
      <c r="J80" s="189"/>
    </row>
    <row r="81" spans="1:10" ht="13.8" x14ac:dyDescent="0.25">
      <c r="A81" s="95"/>
      <c r="B81" s="103"/>
      <c r="C81" s="103"/>
      <c r="D81" s="103"/>
      <c r="E81" s="17"/>
      <c r="F81" s="48"/>
      <c r="G81" s="11"/>
      <c r="H81" s="18"/>
      <c r="I81" s="18"/>
      <c r="J81" s="18"/>
    </row>
  </sheetData>
  <mergeCells count="11">
    <mergeCell ref="I4:I6"/>
    <mergeCell ref="J4:J6"/>
    <mergeCell ref="A1:J1"/>
    <mergeCell ref="A2:J2"/>
    <mergeCell ref="A3:J3"/>
    <mergeCell ref="B4:D4"/>
    <mergeCell ref="H4:H6"/>
    <mergeCell ref="G4:G6"/>
    <mergeCell ref="F4:F6"/>
    <mergeCell ref="E4:E6"/>
    <mergeCell ref="A4:A6"/>
  </mergeCells>
  <phoneticPr fontId="18" type="noConversion"/>
  <printOptions horizontalCentered="1"/>
  <pageMargins left="0.59055118110236227" right="0.19685039370078741" top="0.59055118110236227" bottom="0.59055118110236227" header="0.31496062992125984" footer="0"/>
  <pageSetup paperSize="9" scale="70" orientation="portrait" r:id="rId1"/>
  <rowBreaks count="2" manualBreakCount="2">
    <brk id="80" max="16383" man="1"/>
    <brk id="84" max="16383" man="1"/>
  </rowBreaks>
  <customProperties>
    <customPr name="_pios_id" r:id="rId2"/>
  </customProperties>
  <ignoredErrors>
    <ignoredError sqref="B38:F38 B66:F69 B55:F56 B37:F37 B40:F44 B58:F62 B36 E36 B49:F49 B64 B63 E63 E64 E70 E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7"/>
  <sheetViews>
    <sheetView tabSelected="1" view="pageBreakPreview" zoomScale="130" zoomScaleNormal="100" zoomScaleSheetLayoutView="130" workbookViewId="0">
      <selection activeCell="H23" sqref="H23"/>
    </sheetView>
  </sheetViews>
  <sheetFormatPr baseColWidth="10" defaultRowHeight="13.2" x14ac:dyDescent="0.25"/>
  <cols>
    <col min="1" max="1" width="5.33203125" customWidth="1"/>
    <col min="2" max="2" width="3.44140625" customWidth="1"/>
    <col min="3" max="3" width="1.6640625" hidden="1" customWidth="1"/>
    <col min="4" max="6" width="3.5546875" customWidth="1"/>
    <col min="7" max="7" width="7" customWidth="1"/>
    <col min="8" max="8" width="61.5546875" customWidth="1"/>
    <col min="9" max="14" width="7.5546875" style="80" customWidth="1"/>
  </cols>
  <sheetData>
    <row r="1" spans="1:14" ht="24.6" customHeight="1" x14ac:dyDescent="0.35">
      <c r="A1" s="239" t="s">
        <v>117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1.6" customHeight="1" x14ac:dyDescent="0.35">
      <c r="A2" s="220" t="s">
        <v>173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6.2" thickBot="1" x14ac:dyDescent="0.3">
      <c r="A3" s="240" t="s">
        <v>119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4" s="144" customFormat="1" ht="34.799999999999997" customHeight="1" x14ac:dyDescent="0.25">
      <c r="A4" s="249" t="s">
        <v>166</v>
      </c>
      <c r="B4" s="261" t="s">
        <v>37</v>
      </c>
      <c r="C4" s="172"/>
      <c r="D4" s="241" t="s">
        <v>33</v>
      </c>
      <c r="E4" s="242"/>
      <c r="F4" s="243"/>
      <c r="G4" s="246" t="s">
        <v>118</v>
      </c>
      <c r="H4" s="249" t="s">
        <v>123</v>
      </c>
      <c r="I4" s="252" t="s">
        <v>172</v>
      </c>
      <c r="J4" s="252"/>
      <c r="K4" s="252" t="s">
        <v>167</v>
      </c>
      <c r="L4" s="252"/>
      <c r="M4" s="252" t="s">
        <v>171</v>
      </c>
      <c r="N4" s="252"/>
    </row>
    <row r="5" spans="1:14" ht="14.4" customHeight="1" x14ac:dyDescent="0.25">
      <c r="A5" s="259"/>
      <c r="B5" s="262"/>
      <c r="C5" s="50"/>
      <c r="D5" s="244"/>
      <c r="E5" s="244"/>
      <c r="F5" s="245"/>
      <c r="G5" s="247"/>
      <c r="H5" s="250"/>
      <c r="I5" s="253" t="s">
        <v>153</v>
      </c>
      <c r="J5" s="256" t="s">
        <v>154</v>
      </c>
      <c r="K5" s="253" t="s">
        <v>153</v>
      </c>
      <c r="L5" s="256" t="s">
        <v>154</v>
      </c>
      <c r="M5" s="253" t="s">
        <v>153</v>
      </c>
      <c r="N5" s="256" t="s">
        <v>154</v>
      </c>
    </row>
    <row r="6" spans="1:14" ht="14.4" x14ac:dyDescent="0.25">
      <c r="A6" s="259"/>
      <c r="B6" s="262"/>
      <c r="C6" s="50"/>
      <c r="D6" s="51" t="s">
        <v>34</v>
      </c>
      <c r="E6" s="52" t="s">
        <v>36</v>
      </c>
      <c r="F6" s="53" t="s">
        <v>35</v>
      </c>
      <c r="G6" s="247"/>
      <c r="H6" s="250"/>
      <c r="I6" s="254"/>
      <c r="J6" s="257"/>
      <c r="K6" s="254"/>
      <c r="L6" s="257"/>
      <c r="M6" s="254"/>
      <c r="N6" s="257"/>
    </row>
    <row r="7" spans="1:14" ht="13.95" customHeight="1" thickBot="1" x14ac:dyDescent="0.3">
      <c r="A7" s="259"/>
      <c r="B7" s="262"/>
      <c r="C7" s="50"/>
      <c r="D7" s="54" t="s">
        <v>38</v>
      </c>
      <c r="E7" s="55" t="s">
        <v>38</v>
      </c>
      <c r="F7" s="56" t="s">
        <v>39</v>
      </c>
      <c r="G7" s="247"/>
      <c r="H7" s="250"/>
      <c r="I7" s="254"/>
      <c r="J7" s="257"/>
      <c r="K7" s="254"/>
      <c r="L7" s="257"/>
      <c r="M7" s="254"/>
      <c r="N7" s="257"/>
    </row>
    <row r="8" spans="1:14" ht="4.2" hidden="1" customHeight="1" thickBot="1" x14ac:dyDescent="0.3">
      <c r="A8" s="260"/>
      <c r="B8" s="263"/>
      <c r="C8" s="50"/>
      <c r="D8" s="54"/>
      <c r="E8" s="173"/>
      <c r="F8" s="56"/>
      <c r="G8" s="248"/>
      <c r="H8" s="251"/>
      <c r="I8" s="255"/>
      <c r="J8" s="258"/>
      <c r="K8" s="255"/>
      <c r="L8" s="258"/>
      <c r="M8" s="255"/>
      <c r="N8" s="258"/>
    </row>
    <row r="9" spans="1:14" ht="16.8" thickTop="1" x14ac:dyDescent="0.25">
      <c r="A9" s="139"/>
      <c r="B9" s="57"/>
      <c r="C9" s="58"/>
      <c r="D9" s="59"/>
      <c r="E9" s="59"/>
      <c r="F9" s="59"/>
      <c r="G9" s="60"/>
      <c r="H9" s="61"/>
      <c r="I9" s="62"/>
      <c r="J9" s="83"/>
      <c r="K9" s="62"/>
      <c r="L9" s="83"/>
      <c r="M9" s="62"/>
      <c r="N9" s="83"/>
    </row>
    <row r="10" spans="1:14" ht="18" x14ac:dyDescent="0.25">
      <c r="A10" s="140"/>
      <c r="B10" s="63"/>
      <c r="C10" s="64"/>
      <c r="D10" s="96"/>
      <c r="E10" s="96"/>
      <c r="F10" s="96"/>
      <c r="G10" s="65"/>
      <c r="H10" s="66" t="s">
        <v>40</v>
      </c>
      <c r="I10" s="67"/>
      <c r="J10" s="84"/>
      <c r="K10" s="67"/>
      <c r="L10" s="84"/>
      <c r="M10" s="67"/>
      <c r="N10" s="84"/>
    </row>
    <row r="11" spans="1:14" ht="16.2" x14ac:dyDescent="0.25">
      <c r="A11" s="140"/>
      <c r="B11" s="63"/>
      <c r="C11" s="64"/>
      <c r="D11" s="96"/>
      <c r="E11" s="96"/>
      <c r="F11" s="96"/>
      <c r="G11" s="65"/>
      <c r="H11" s="174"/>
      <c r="I11" s="67"/>
      <c r="J11" s="84"/>
      <c r="K11" s="67"/>
      <c r="L11" s="84"/>
      <c r="M11" s="67"/>
      <c r="N11" s="84"/>
    </row>
    <row r="12" spans="1:14" ht="15.6" x14ac:dyDescent="0.25">
      <c r="A12" s="140"/>
      <c r="B12" s="63"/>
      <c r="C12" s="64"/>
      <c r="D12" s="96"/>
      <c r="E12" s="96"/>
      <c r="F12" s="96"/>
      <c r="G12" s="65"/>
      <c r="H12" s="175" t="s">
        <v>124</v>
      </c>
      <c r="I12" s="67"/>
      <c r="J12" s="84"/>
      <c r="K12" s="67"/>
      <c r="L12" s="84"/>
      <c r="M12" s="67"/>
      <c r="N12" s="84"/>
    </row>
    <row r="13" spans="1:14" ht="15.6" x14ac:dyDescent="0.25">
      <c r="A13" s="140"/>
      <c r="B13" s="63"/>
      <c r="C13" s="64"/>
      <c r="D13" s="96"/>
      <c r="E13" s="96"/>
      <c r="F13" s="96"/>
      <c r="G13" s="65"/>
      <c r="H13" s="68" t="s">
        <v>125</v>
      </c>
      <c r="I13" s="67"/>
      <c r="J13" s="84"/>
      <c r="K13" s="67"/>
      <c r="L13" s="84"/>
      <c r="M13" s="67"/>
      <c r="N13" s="84"/>
    </row>
    <row r="14" spans="1:14" ht="15.6" x14ac:dyDescent="0.25">
      <c r="A14" s="140"/>
      <c r="B14" s="63"/>
      <c r="C14" s="64"/>
      <c r="D14" s="96"/>
      <c r="E14" s="96"/>
      <c r="F14" s="96"/>
      <c r="G14" s="65"/>
      <c r="H14" s="176"/>
      <c r="I14" s="67"/>
      <c r="J14" s="84"/>
      <c r="K14" s="67"/>
      <c r="L14" s="84"/>
      <c r="M14" s="67"/>
      <c r="N14" s="84"/>
    </row>
    <row r="15" spans="1:14" ht="15.6" x14ac:dyDescent="0.25">
      <c r="A15" s="140"/>
      <c r="B15" s="63"/>
      <c r="C15" s="64"/>
      <c r="D15" s="96"/>
      <c r="E15" s="96"/>
      <c r="F15" s="96"/>
      <c r="G15" s="65"/>
      <c r="H15" s="177" t="s">
        <v>126</v>
      </c>
      <c r="I15" s="67"/>
      <c r="J15" s="84"/>
      <c r="K15" s="67"/>
      <c r="L15" s="84"/>
      <c r="M15" s="67"/>
      <c r="N15" s="84"/>
    </row>
    <row r="16" spans="1:14" ht="15.6" x14ac:dyDescent="0.25">
      <c r="A16" s="140"/>
      <c r="B16" s="63"/>
      <c r="C16" s="64"/>
      <c r="D16" s="96"/>
      <c r="E16" s="96"/>
      <c r="F16" s="96"/>
      <c r="G16" s="65"/>
      <c r="H16" s="177"/>
      <c r="I16" s="67"/>
      <c r="J16" s="84"/>
      <c r="K16" s="67"/>
      <c r="L16" s="84"/>
      <c r="M16" s="67"/>
      <c r="N16" s="84"/>
    </row>
    <row r="17" spans="1:14" ht="15.6" x14ac:dyDescent="0.25">
      <c r="A17" s="140"/>
      <c r="B17" s="63"/>
      <c r="C17" s="64"/>
      <c r="D17" s="96"/>
      <c r="E17" s="96"/>
      <c r="F17" s="96"/>
      <c r="G17" s="65"/>
      <c r="H17" s="69" t="s">
        <v>68</v>
      </c>
      <c r="I17" s="67"/>
      <c r="J17" s="84"/>
      <c r="K17" s="67"/>
      <c r="L17" s="84"/>
      <c r="M17" s="67"/>
      <c r="N17" s="84"/>
    </row>
    <row r="18" spans="1:14" ht="7.8" customHeight="1" x14ac:dyDescent="0.25">
      <c r="A18" s="140"/>
      <c r="B18" s="63"/>
      <c r="C18" s="64"/>
      <c r="D18" s="96"/>
      <c r="E18" s="96"/>
      <c r="F18" s="96"/>
      <c r="G18" s="65"/>
      <c r="H18" s="178"/>
      <c r="I18" s="67"/>
      <c r="J18" s="84"/>
      <c r="K18" s="67"/>
      <c r="L18" s="84"/>
      <c r="M18" s="67"/>
      <c r="N18" s="84"/>
    </row>
    <row r="19" spans="1:14" ht="15.6" x14ac:dyDescent="0.25">
      <c r="A19" s="140" t="s">
        <v>165</v>
      </c>
      <c r="B19" s="161">
        <v>1</v>
      </c>
      <c r="C19" s="64"/>
      <c r="D19" s="163">
        <v>11</v>
      </c>
      <c r="E19" s="163">
        <v>11</v>
      </c>
      <c r="F19" s="163">
        <v>1</v>
      </c>
      <c r="G19" s="162">
        <v>1821</v>
      </c>
      <c r="H19" s="81" t="s">
        <v>122</v>
      </c>
      <c r="I19" s="199">
        <v>1955</v>
      </c>
      <c r="J19" s="85">
        <v>1955</v>
      </c>
      <c r="K19" s="199"/>
      <c r="L19" s="85"/>
      <c r="M19" s="199">
        <v>1955</v>
      </c>
      <c r="N19" s="85">
        <v>1955</v>
      </c>
    </row>
    <row r="20" spans="1:14" ht="15.6" x14ac:dyDescent="0.25">
      <c r="A20" s="140" t="s">
        <v>165</v>
      </c>
      <c r="B20" s="161">
        <v>1</v>
      </c>
      <c r="C20" s="64"/>
      <c r="D20" s="163">
        <v>11</v>
      </c>
      <c r="E20" s="163">
        <v>11</v>
      </c>
      <c r="F20" s="163">
        <v>2</v>
      </c>
      <c r="G20" s="162">
        <v>1821</v>
      </c>
      <c r="H20" s="81" t="s">
        <v>69</v>
      </c>
      <c r="I20" s="199">
        <v>1250</v>
      </c>
      <c r="J20" s="85">
        <v>1250</v>
      </c>
      <c r="K20" s="199"/>
      <c r="L20" s="85"/>
      <c r="M20" s="199">
        <v>1250</v>
      </c>
      <c r="N20" s="85">
        <v>1250</v>
      </c>
    </row>
    <row r="21" spans="1:14" ht="15.6" x14ac:dyDescent="0.25">
      <c r="A21" s="140" t="s">
        <v>165</v>
      </c>
      <c r="B21" s="161">
        <v>1</v>
      </c>
      <c r="C21" s="64"/>
      <c r="D21" s="163">
        <v>11</v>
      </c>
      <c r="E21" s="163">
        <v>11</v>
      </c>
      <c r="F21" s="163">
        <v>3</v>
      </c>
      <c r="G21" s="162">
        <v>1821</v>
      </c>
      <c r="H21" s="81" t="s">
        <v>70</v>
      </c>
      <c r="I21" s="199">
        <v>405</v>
      </c>
      <c r="J21" s="85">
        <v>405</v>
      </c>
      <c r="K21" s="199"/>
      <c r="L21" s="85"/>
      <c r="M21" s="199">
        <v>405</v>
      </c>
      <c r="N21" s="85">
        <v>405</v>
      </c>
    </row>
    <row r="22" spans="1:14" ht="15.6" x14ac:dyDescent="0.25">
      <c r="A22" s="140" t="s">
        <v>165</v>
      </c>
      <c r="B22" s="161">
        <v>1</v>
      </c>
      <c r="C22" s="64"/>
      <c r="D22" s="163">
        <v>11</v>
      </c>
      <c r="E22" s="163">
        <v>11</v>
      </c>
      <c r="F22" s="163">
        <v>57</v>
      </c>
      <c r="G22" s="162">
        <v>1821</v>
      </c>
      <c r="H22" s="81" t="s">
        <v>127</v>
      </c>
      <c r="I22" s="199">
        <v>470</v>
      </c>
      <c r="J22" s="85">
        <v>470</v>
      </c>
      <c r="K22" s="199"/>
      <c r="L22" s="85"/>
      <c r="M22" s="199">
        <v>470</v>
      </c>
      <c r="N22" s="85">
        <v>470</v>
      </c>
    </row>
    <row r="23" spans="1:14" ht="16.2" customHeight="1" x14ac:dyDescent="0.25">
      <c r="A23" s="140" t="s">
        <v>165</v>
      </c>
      <c r="B23" s="161">
        <v>1</v>
      </c>
      <c r="C23" s="64"/>
      <c r="D23" s="163">
        <v>11</v>
      </c>
      <c r="E23" s="163">
        <v>12</v>
      </c>
      <c r="F23" s="163">
        <v>4</v>
      </c>
      <c r="G23" s="162">
        <v>1821</v>
      </c>
      <c r="H23" s="81" t="s">
        <v>128</v>
      </c>
      <c r="I23" s="199">
        <v>222</v>
      </c>
      <c r="J23" s="85">
        <v>222</v>
      </c>
      <c r="K23" s="199"/>
      <c r="L23" s="85"/>
      <c r="M23" s="199">
        <v>222</v>
      </c>
      <c r="N23" s="85">
        <v>222</v>
      </c>
    </row>
    <row r="24" spans="1:14" ht="15.6" x14ac:dyDescent="0.25">
      <c r="A24" s="140" t="s">
        <v>165</v>
      </c>
      <c r="B24" s="161">
        <v>1</v>
      </c>
      <c r="C24" s="64"/>
      <c r="D24" s="163">
        <v>11</v>
      </c>
      <c r="E24" s="163">
        <v>12</v>
      </c>
      <c r="F24" s="163">
        <v>5</v>
      </c>
      <c r="G24" s="162">
        <v>1821</v>
      </c>
      <c r="H24" s="81" t="s">
        <v>71</v>
      </c>
      <c r="I24" s="199">
        <v>143</v>
      </c>
      <c r="J24" s="85">
        <v>143</v>
      </c>
      <c r="K24" s="199"/>
      <c r="L24" s="85"/>
      <c r="M24" s="199">
        <v>143</v>
      </c>
      <c r="N24" s="85">
        <v>143</v>
      </c>
    </row>
    <row r="25" spans="1:14" ht="15.6" x14ac:dyDescent="0.25">
      <c r="A25" s="140" t="s">
        <v>165</v>
      </c>
      <c r="B25" s="161">
        <v>1</v>
      </c>
      <c r="C25" s="64"/>
      <c r="D25" s="163">
        <v>11</v>
      </c>
      <c r="E25" s="163">
        <v>12</v>
      </c>
      <c r="F25" s="163">
        <v>6</v>
      </c>
      <c r="G25" s="162">
        <v>1821</v>
      </c>
      <c r="H25" s="81" t="s">
        <v>72</v>
      </c>
      <c r="I25" s="199">
        <v>55</v>
      </c>
      <c r="J25" s="85">
        <v>55</v>
      </c>
      <c r="K25" s="199"/>
      <c r="L25" s="85"/>
      <c r="M25" s="199">
        <v>55</v>
      </c>
      <c r="N25" s="85">
        <v>55</v>
      </c>
    </row>
    <row r="26" spans="1:14" ht="31.2" x14ac:dyDescent="0.25">
      <c r="A26" s="140" t="s">
        <v>165</v>
      </c>
      <c r="B26" s="161">
        <v>1</v>
      </c>
      <c r="C26" s="64"/>
      <c r="D26" s="163">
        <v>11</v>
      </c>
      <c r="E26" s="163">
        <v>12</v>
      </c>
      <c r="F26" s="163">
        <v>15</v>
      </c>
      <c r="G26" s="162">
        <v>1821</v>
      </c>
      <c r="H26" s="81" t="s">
        <v>78</v>
      </c>
      <c r="I26" s="199">
        <v>30</v>
      </c>
      <c r="J26" s="85">
        <v>30</v>
      </c>
      <c r="K26" s="199"/>
      <c r="L26" s="85"/>
      <c r="M26" s="199">
        <v>30</v>
      </c>
      <c r="N26" s="85">
        <v>30</v>
      </c>
    </row>
    <row r="27" spans="1:14" ht="15.6" customHeight="1" x14ac:dyDescent="0.25">
      <c r="A27" s="140" t="s">
        <v>165</v>
      </c>
      <c r="B27" s="161">
        <v>1</v>
      </c>
      <c r="C27" s="64"/>
      <c r="D27" s="163">
        <v>11</v>
      </c>
      <c r="E27" s="163">
        <v>12</v>
      </c>
      <c r="F27" s="163">
        <v>16</v>
      </c>
      <c r="G27" s="162">
        <v>1821</v>
      </c>
      <c r="H27" s="81" t="s">
        <v>79</v>
      </c>
      <c r="I27" s="199">
        <v>7</v>
      </c>
      <c r="J27" s="85">
        <v>7</v>
      </c>
      <c r="K27" s="199"/>
      <c r="L27" s="85"/>
      <c r="M27" s="199">
        <v>7</v>
      </c>
      <c r="N27" s="85">
        <v>7</v>
      </c>
    </row>
    <row r="28" spans="1:14" ht="15" customHeight="1" x14ac:dyDescent="0.25">
      <c r="A28" s="140" t="s">
        <v>165</v>
      </c>
      <c r="B28" s="161">
        <v>1</v>
      </c>
      <c r="C28" s="64"/>
      <c r="D28" s="163">
        <v>11</v>
      </c>
      <c r="E28" s="163">
        <v>12</v>
      </c>
      <c r="F28" s="163">
        <v>58</v>
      </c>
      <c r="G28" s="162">
        <v>1821</v>
      </c>
      <c r="H28" s="81" t="s">
        <v>129</v>
      </c>
      <c r="I28" s="199">
        <v>60</v>
      </c>
      <c r="J28" s="85">
        <v>60</v>
      </c>
      <c r="K28" s="199"/>
      <c r="L28" s="85"/>
      <c r="M28" s="199">
        <v>60</v>
      </c>
      <c r="N28" s="85">
        <v>60</v>
      </c>
    </row>
    <row r="29" spans="1:14" ht="15.6" x14ac:dyDescent="0.25">
      <c r="A29" s="140" t="s">
        <v>165</v>
      </c>
      <c r="B29" s="161">
        <v>1</v>
      </c>
      <c r="C29" s="64"/>
      <c r="D29" s="163">
        <v>11</v>
      </c>
      <c r="E29" s="163">
        <v>12</v>
      </c>
      <c r="F29" s="163">
        <v>60</v>
      </c>
      <c r="G29" s="162">
        <v>1821</v>
      </c>
      <c r="H29" s="81" t="s">
        <v>130</v>
      </c>
      <c r="I29" s="199">
        <v>28</v>
      </c>
      <c r="J29" s="85">
        <v>28</v>
      </c>
      <c r="K29" s="199"/>
      <c r="L29" s="85"/>
      <c r="M29" s="199">
        <v>28</v>
      </c>
      <c r="N29" s="85">
        <v>28</v>
      </c>
    </row>
    <row r="30" spans="1:14" ht="15.6" x14ac:dyDescent="0.25">
      <c r="A30" s="140" t="s">
        <v>165</v>
      </c>
      <c r="B30" s="161">
        <v>1</v>
      </c>
      <c r="C30" s="64"/>
      <c r="D30" s="163">
        <v>11</v>
      </c>
      <c r="E30" s="163">
        <v>12</v>
      </c>
      <c r="F30" s="163">
        <v>61</v>
      </c>
      <c r="G30" s="162">
        <v>1821</v>
      </c>
      <c r="H30" s="81" t="s">
        <v>131</v>
      </c>
      <c r="I30" s="199">
        <v>9</v>
      </c>
      <c r="J30" s="85">
        <v>9</v>
      </c>
      <c r="K30" s="199"/>
      <c r="L30" s="85"/>
      <c r="M30" s="199">
        <v>9</v>
      </c>
      <c r="N30" s="85">
        <v>9</v>
      </c>
    </row>
    <row r="31" spans="1:14" ht="15.6" x14ac:dyDescent="0.25">
      <c r="A31" s="140" t="s">
        <v>165</v>
      </c>
      <c r="B31" s="161">
        <v>1</v>
      </c>
      <c r="C31" s="64"/>
      <c r="D31" s="163">
        <v>11</v>
      </c>
      <c r="E31" s="163">
        <v>20</v>
      </c>
      <c r="F31" s="163">
        <v>7</v>
      </c>
      <c r="G31" s="162">
        <v>1821</v>
      </c>
      <c r="H31" s="81" t="s">
        <v>132</v>
      </c>
      <c r="I31" s="199">
        <v>1225</v>
      </c>
      <c r="J31" s="85">
        <v>1225</v>
      </c>
      <c r="K31" s="199"/>
      <c r="L31" s="85"/>
      <c r="M31" s="199">
        <v>1225</v>
      </c>
      <c r="N31" s="85">
        <v>1225</v>
      </c>
    </row>
    <row r="32" spans="1:14" ht="15.6" x14ac:dyDescent="0.25">
      <c r="A32" s="140" t="s">
        <v>165</v>
      </c>
      <c r="B32" s="161">
        <v>1</v>
      </c>
      <c r="C32" s="64"/>
      <c r="D32" s="163">
        <v>11</v>
      </c>
      <c r="E32" s="163">
        <v>20</v>
      </c>
      <c r="F32" s="163">
        <v>8</v>
      </c>
      <c r="G32" s="162">
        <v>1821</v>
      </c>
      <c r="H32" s="81" t="s">
        <v>73</v>
      </c>
      <c r="I32" s="199">
        <v>410</v>
      </c>
      <c r="J32" s="85">
        <v>410</v>
      </c>
      <c r="K32" s="199"/>
      <c r="L32" s="85"/>
      <c r="M32" s="199">
        <v>410</v>
      </c>
      <c r="N32" s="85">
        <v>410</v>
      </c>
    </row>
    <row r="33" spans="1:14" ht="15.6" x14ac:dyDescent="0.25">
      <c r="A33" s="140" t="s">
        <v>165</v>
      </c>
      <c r="B33" s="161">
        <v>1</v>
      </c>
      <c r="C33" s="64"/>
      <c r="D33" s="163">
        <v>11</v>
      </c>
      <c r="E33" s="163">
        <v>20</v>
      </c>
      <c r="F33" s="163">
        <v>9</v>
      </c>
      <c r="G33" s="162">
        <v>1821</v>
      </c>
      <c r="H33" s="159" t="s">
        <v>133</v>
      </c>
      <c r="I33" s="199">
        <v>137</v>
      </c>
      <c r="J33" s="85">
        <v>137</v>
      </c>
      <c r="K33" s="199"/>
      <c r="L33" s="85"/>
      <c r="M33" s="199">
        <v>137</v>
      </c>
      <c r="N33" s="85">
        <v>137</v>
      </c>
    </row>
    <row r="34" spans="1:14" ht="15.6" x14ac:dyDescent="0.25">
      <c r="A34" s="140" t="s">
        <v>165</v>
      </c>
      <c r="B34" s="161">
        <v>1</v>
      </c>
      <c r="C34" s="64"/>
      <c r="D34" s="163">
        <v>11</v>
      </c>
      <c r="E34" s="163">
        <v>20</v>
      </c>
      <c r="F34" s="163">
        <v>59</v>
      </c>
      <c r="G34" s="162">
        <v>1821</v>
      </c>
      <c r="H34" s="81" t="s">
        <v>134</v>
      </c>
      <c r="I34" s="199">
        <v>365</v>
      </c>
      <c r="J34" s="85">
        <v>365</v>
      </c>
      <c r="K34" s="199"/>
      <c r="L34" s="85"/>
      <c r="M34" s="199">
        <v>365</v>
      </c>
      <c r="N34" s="85">
        <v>365</v>
      </c>
    </row>
    <row r="35" spans="1:14" ht="15.6" x14ac:dyDescent="0.25">
      <c r="A35" s="140" t="s">
        <v>165</v>
      </c>
      <c r="B35" s="161">
        <v>1</v>
      </c>
      <c r="C35" s="64"/>
      <c r="D35" s="163">
        <v>11</v>
      </c>
      <c r="E35" s="163">
        <v>40</v>
      </c>
      <c r="F35" s="163">
        <v>11</v>
      </c>
      <c r="G35" s="162">
        <v>1821</v>
      </c>
      <c r="H35" s="81" t="s">
        <v>74</v>
      </c>
      <c r="I35" s="199">
        <v>65</v>
      </c>
      <c r="J35" s="85">
        <v>65</v>
      </c>
      <c r="K35" s="199"/>
      <c r="L35" s="85"/>
      <c r="M35" s="199">
        <v>65</v>
      </c>
      <c r="N35" s="85">
        <v>65</v>
      </c>
    </row>
    <row r="36" spans="1:14" ht="15.6" x14ac:dyDescent="0.25">
      <c r="A36" s="140" t="s">
        <v>165</v>
      </c>
      <c r="B36" s="161">
        <v>1</v>
      </c>
      <c r="C36" s="64"/>
      <c r="D36" s="163">
        <v>11</v>
      </c>
      <c r="E36" s="163">
        <v>40</v>
      </c>
      <c r="F36" s="163">
        <v>12</v>
      </c>
      <c r="G36" s="162">
        <v>1821</v>
      </c>
      <c r="H36" s="81" t="s">
        <v>75</v>
      </c>
      <c r="I36" s="199">
        <v>21</v>
      </c>
      <c r="J36" s="85">
        <v>21</v>
      </c>
      <c r="K36" s="199"/>
      <c r="L36" s="85"/>
      <c r="M36" s="199">
        <v>21</v>
      </c>
      <c r="N36" s="85">
        <v>21</v>
      </c>
    </row>
    <row r="37" spans="1:14" ht="15.6" x14ac:dyDescent="0.25">
      <c r="A37" s="140" t="s">
        <v>165</v>
      </c>
      <c r="B37" s="161">
        <v>1</v>
      </c>
      <c r="C37" s="64"/>
      <c r="D37" s="163">
        <v>11</v>
      </c>
      <c r="E37" s="163">
        <v>40</v>
      </c>
      <c r="F37" s="163">
        <v>13</v>
      </c>
      <c r="G37" s="162">
        <v>1821</v>
      </c>
      <c r="H37" s="81" t="s">
        <v>76</v>
      </c>
      <c r="I37" s="199">
        <v>27</v>
      </c>
      <c r="J37" s="85">
        <v>27</v>
      </c>
      <c r="K37" s="199"/>
      <c r="L37" s="85"/>
      <c r="M37" s="199">
        <v>27</v>
      </c>
      <c r="N37" s="85">
        <v>27</v>
      </c>
    </row>
    <row r="38" spans="1:14" ht="15.6" x14ac:dyDescent="0.25">
      <c r="A38" s="140" t="s">
        <v>165</v>
      </c>
      <c r="B38" s="161">
        <v>1</v>
      </c>
      <c r="C38" s="64"/>
      <c r="D38" s="163">
        <v>11</v>
      </c>
      <c r="E38" s="163">
        <v>40</v>
      </c>
      <c r="F38" s="163">
        <v>14</v>
      </c>
      <c r="G38" s="162">
        <v>1821</v>
      </c>
      <c r="H38" s="81" t="s">
        <v>77</v>
      </c>
      <c r="I38" s="199">
        <v>8</v>
      </c>
      <c r="J38" s="85">
        <v>8</v>
      </c>
      <c r="K38" s="199"/>
      <c r="L38" s="85"/>
      <c r="M38" s="199">
        <v>8</v>
      </c>
      <c r="N38" s="85">
        <v>8</v>
      </c>
    </row>
    <row r="39" spans="1:14" ht="15.6" x14ac:dyDescent="0.25">
      <c r="A39" s="140" t="s">
        <v>165</v>
      </c>
      <c r="B39" s="161">
        <v>1</v>
      </c>
      <c r="C39" s="64"/>
      <c r="D39" s="163">
        <v>11</v>
      </c>
      <c r="E39" s="163">
        <v>40</v>
      </c>
      <c r="F39" s="163">
        <v>17</v>
      </c>
      <c r="G39" s="162">
        <v>1821</v>
      </c>
      <c r="H39" s="81" t="s">
        <v>15</v>
      </c>
      <c r="I39" s="199">
        <v>6</v>
      </c>
      <c r="J39" s="85">
        <v>6</v>
      </c>
      <c r="K39" s="199"/>
      <c r="L39" s="85"/>
      <c r="M39" s="199">
        <v>6</v>
      </c>
      <c r="N39" s="85">
        <v>6</v>
      </c>
    </row>
    <row r="40" spans="1:14" ht="15.6" x14ac:dyDescent="0.25">
      <c r="A40" s="140" t="s">
        <v>165</v>
      </c>
      <c r="B40" s="161">
        <v>1</v>
      </c>
      <c r="C40" s="64"/>
      <c r="D40" s="163">
        <v>12</v>
      </c>
      <c r="E40" s="163">
        <v>11</v>
      </c>
      <c r="F40" s="163">
        <v>20</v>
      </c>
      <c r="G40" s="162">
        <v>1821</v>
      </c>
      <c r="H40" s="81" t="s">
        <v>80</v>
      </c>
      <c r="I40" s="199">
        <v>10</v>
      </c>
      <c r="J40" s="85">
        <v>10</v>
      </c>
      <c r="K40" s="199"/>
      <c r="L40" s="85"/>
      <c r="M40" s="199">
        <v>10</v>
      </c>
      <c r="N40" s="85">
        <v>10</v>
      </c>
    </row>
    <row r="41" spans="1:14" ht="15.6" x14ac:dyDescent="0.25">
      <c r="A41" s="140" t="s">
        <v>165</v>
      </c>
      <c r="B41" s="161">
        <v>1</v>
      </c>
      <c r="C41" s="64"/>
      <c r="D41" s="163">
        <v>12</v>
      </c>
      <c r="E41" s="163">
        <v>11</v>
      </c>
      <c r="F41" s="163">
        <v>21</v>
      </c>
      <c r="G41" s="162">
        <v>1821</v>
      </c>
      <c r="H41" s="81" t="s">
        <v>81</v>
      </c>
      <c r="I41" s="199">
        <v>4</v>
      </c>
      <c r="J41" s="85">
        <v>4</v>
      </c>
      <c r="K41" s="199"/>
      <c r="L41" s="85"/>
      <c r="M41" s="199">
        <v>4</v>
      </c>
      <c r="N41" s="85">
        <v>4</v>
      </c>
    </row>
    <row r="42" spans="1:14" ht="15.6" x14ac:dyDescent="0.25">
      <c r="A42" s="140" t="s">
        <v>165</v>
      </c>
      <c r="B42" s="161">
        <v>1</v>
      </c>
      <c r="C42" s="64"/>
      <c r="D42" s="163">
        <v>12</v>
      </c>
      <c r="E42" s="163">
        <v>11</v>
      </c>
      <c r="F42" s="163">
        <v>22</v>
      </c>
      <c r="G42" s="162">
        <v>1821</v>
      </c>
      <c r="H42" s="81" t="s">
        <v>82</v>
      </c>
      <c r="I42" s="199">
        <v>8</v>
      </c>
      <c r="J42" s="85">
        <v>8</v>
      </c>
      <c r="K42" s="199"/>
      <c r="L42" s="85"/>
      <c r="M42" s="199">
        <v>8</v>
      </c>
      <c r="N42" s="85">
        <v>8</v>
      </c>
    </row>
    <row r="43" spans="1:14" ht="15.6" x14ac:dyDescent="0.25">
      <c r="A43" s="140" t="s">
        <v>165</v>
      </c>
      <c r="B43" s="161">
        <v>1</v>
      </c>
      <c r="C43" s="64"/>
      <c r="D43" s="163">
        <v>12</v>
      </c>
      <c r="E43" s="163">
        <v>11</v>
      </c>
      <c r="F43" s="163">
        <v>23</v>
      </c>
      <c r="G43" s="162">
        <v>1821</v>
      </c>
      <c r="H43" s="81" t="s">
        <v>83</v>
      </c>
      <c r="I43" s="199">
        <v>3</v>
      </c>
      <c r="J43" s="85">
        <v>3</v>
      </c>
      <c r="K43" s="199"/>
      <c r="L43" s="85"/>
      <c r="M43" s="199">
        <v>3</v>
      </c>
      <c r="N43" s="85">
        <v>3</v>
      </c>
    </row>
    <row r="44" spans="1:14" ht="15.6" x14ac:dyDescent="0.25">
      <c r="A44" s="140" t="s">
        <v>165</v>
      </c>
      <c r="B44" s="161">
        <v>1</v>
      </c>
      <c r="C44" s="64"/>
      <c r="D44" s="163">
        <v>12</v>
      </c>
      <c r="E44" s="163">
        <v>11</v>
      </c>
      <c r="F44" s="163">
        <v>24</v>
      </c>
      <c r="G44" s="162">
        <v>1821</v>
      </c>
      <c r="H44" s="81" t="s">
        <v>84</v>
      </c>
      <c r="I44" s="199">
        <v>19</v>
      </c>
      <c r="J44" s="85">
        <v>19</v>
      </c>
      <c r="K44" s="199"/>
      <c r="L44" s="85"/>
      <c r="M44" s="199">
        <v>19</v>
      </c>
      <c r="N44" s="85">
        <v>19</v>
      </c>
    </row>
    <row r="45" spans="1:14" ht="15.6" x14ac:dyDescent="0.25">
      <c r="A45" s="140" t="s">
        <v>165</v>
      </c>
      <c r="B45" s="161">
        <v>1</v>
      </c>
      <c r="C45" s="64"/>
      <c r="D45" s="163">
        <v>12</v>
      </c>
      <c r="E45" s="163">
        <v>11</v>
      </c>
      <c r="F45" s="163">
        <v>25</v>
      </c>
      <c r="G45" s="162">
        <v>1821</v>
      </c>
      <c r="H45" s="81" t="s">
        <v>85</v>
      </c>
      <c r="I45" s="199">
        <v>6</v>
      </c>
      <c r="J45" s="85">
        <v>6</v>
      </c>
      <c r="K45" s="199"/>
      <c r="L45" s="85"/>
      <c r="M45" s="199">
        <v>6</v>
      </c>
      <c r="N45" s="85">
        <v>6</v>
      </c>
    </row>
    <row r="46" spans="1:14" ht="15.6" x14ac:dyDescent="0.25">
      <c r="A46" s="140" t="s">
        <v>165</v>
      </c>
      <c r="B46" s="161">
        <v>1</v>
      </c>
      <c r="C46" s="64"/>
      <c r="D46" s="163">
        <v>12</v>
      </c>
      <c r="E46" s="163">
        <v>11</v>
      </c>
      <c r="F46" s="163">
        <v>27</v>
      </c>
      <c r="G46" s="162">
        <v>1821</v>
      </c>
      <c r="H46" s="81" t="s">
        <v>86</v>
      </c>
      <c r="I46" s="199">
        <v>13</v>
      </c>
      <c r="J46" s="85">
        <v>13</v>
      </c>
      <c r="K46" s="199"/>
      <c r="L46" s="85"/>
      <c r="M46" s="199">
        <v>13</v>
      </c>
      <c r="N46" s="85">
        <v>13</v>
      </c>
    </row>
    <row r="47" spans="1:14" ht="15.6" x14ac:dyDescent="0.25">
      <c r="A47" s="140" t="s">
        <v>165</v>
      </c>
      <c r="B47" s="161">
        <v>1</v>
      </c>
      <c r="C47" s="64"/>
      <c r="D47" s="163">
        <v>12</v>
      </c>
      <c r="E47" s="163">
        <v>11</v>
      </c>
      <c r="F47" s="163">
        <v>28</v>
      </c>
      <c r="G47" s="162">
        <v>1821</v>
      </c>
      <c r="H47" s="81" t="s">
        <v>87</v>
      </c>
      <c r="I47" s="199">
        <v>6</v>
      </c>
      <c r="J47" s="85">
        <v>6</v>
      </c>
      <c r="K47" s="199"/>
      <c r="L47" s="85"/>
      <c r="M47" s="199">
        <v>6</v>
      </c>
      <c r="N47" s="85">
        <v>6</v>
      </c>
    </row>
    <row r="48" spans="1:14" ht="15.6" x14ac:dyDescent="0.25">
      <c r="A48" s="140" t="s">
        <v>165</v>
      </c>
      <c r="B48" s="161">
        <v>1</v>
      </c>
      <c r="C48" s="64"/>
      <c r="D48" s="163">
        <v>12</v>
      </c>
      <c r="E48" s="163">
        <v>11</v>
      </c>
      <c r="F48" s="163">
        <v>29</v>
      </c>
      <c r="G48" s="162">
        <v>1821</v>
      </c>
      <c r="H48" s="81" t="s">
        <v>88</v>
      </c>
      <c r="I48" s="199">
        <v>3</v>
      </c>
      <c r="J48" s="85">
        <v>3</v>
      </c>
      <c r="K48" s="199"/>
      <c r="L48" s="85"/>
      <c r="M48" s="199">
        <v>3</v>
      </c>
      <c r="N48" s="85">
        <v>3</v>
      </c>
    </row>
    <row r="49" spans="1:14" ht="15.6" x14ac:dyDescent="0.25">
      <c r="A49" s="140" t="s">
        <v>165</v>
      </c>
      <c r="B49" s="161">
        <v>1</v>
      </c>
      <c r="C49" s="64"/>
      <c r="D49" s="163">
        <v>12</v>
      </c>
      <c r="E49" s="163">
        <v>11</v>
      </c>
      <c r="F49" s="163">
        <v>30</v>
      </c>
      <c r="G49" s="162">
        <v>1821</v>
      </c>
      <c r="H49" s="81" t="s">
        <v>89</v>
      </c>
      <c r="I49" s="199">
        <v>8</v>
      </c>
      <c r="J49" s="85">
        <v>8</v>
      </c>
      <c r="K49" s="199"/>
      <c r="L49" s="85"/>
      <c r="M49" s="199">
        <v>8</v>
      </c>
      <c r="N49" s="85">
        <v>8</v>
      </c>
    </row>
    <row r="50" spans="1:14" ht="15.6" x14ac:dyDescent="0.25">
      <c r="A50" s="140" t="s">
        <v>165</v>
      </c>
      <c r="B50" s="161">
        <v>1</v>
      </c>
      <c r="C50" s="64"/>
      <c r="D50" s="163">
        <v>12</v>
      </c>
      <c r="E50" s="163">
        <v>11</v>
      </c>
      <c r="F50" s="163">
        <v>31</v>
      </c>
      <c r="G50" s="162">
        <v>1821</v>
      </c>
      <c r="H50" s="81" t="s">
        <v>90</v>
      </c>
      <c r="I50" s="199">
        <v>5</v>
      </c>
      <c r="J50" s="85">
        <v>5</v>
      </c>
      <c r="K50" s="199"/>
      <c r="L50" s="85"/>
      <c r="M50" s="199">
        <v>5</v>
      </c>
      <c r="N50" s="85">
        <v>5</v>
      </c>
    </row>
    <row r="51" spans="1:14" ht="7.8" customHeight="1" x14ac:dyDescent="0.25">
      <c r="A51" s="140"/>
      <c r="B51" s="161"/>
      <c r="C51" s="64"/>
      <c r="D51" s="163"/>
      <c r="E51" s="163"/>
      <c r="F51" s="163"/>
      <c r="G51" s="162"/>
      <c r="H51" s="179"/>
      <c r="I51" s="82"/>
      <c r="J51" s="85"/>
      <c r="K51" s="82"/>
      <c r="L51" s="85"/>
      <c r="M51" s="82"/>
      <c r="N51" s="85"/>
    </row>
    <row r="52" spans="1:14" ht="15.6" x14ac:dyDescent="0.25">
      <c r="A52" s="140"/>
      <c r="B52" s="161"/>
      <c r="C52" s="64"/>
      <c r="D52" s="163"/>
      <c r="E52" s="163"/>
      <c r="F52" s="163"/>
      <c r="G52" s="162"/>
      <c r="H52" s="160" t="s">
        <v>5</v>
      </c>
      <c r="I52" s="82"/>
      <c r="J52" s="85"/>
      <c r="K52" s="82"/>
      <c r="L52" s="85"/>
      <c r="M52" s="82"/>
      <c r="N52" s="85"/>
    </row>
    <row r="53" spans="1:14" ht="7.2" customHeight="1" x14ac:dyDescent="0.25">
      <c r="A53" s="140"/>
      <c r="B53" s="161"/>
      <c r="C53" s="64"/>
      <c r="D53" s="163"/>
      <c r="E53" s="163"/>
      <c r="F53" s="163"/>
      <c r="G53" s="162"/>
      <c r="H53" s="179"/>
      <c r="I53" s="82"/>
      <c r="J53" s="85"/>
      <c r="K53" s="82"/>
      <c r="L53" s="85"/>
      <c r="M53" s="82"/>
      <c r="N53" s="85"/>
    </row>
    <row r="54" spans="1:14" ht="15.6" x14ac:dyDescent="0.25">
      <c r="A54" s="140" t="s">
        <v>165</v>
      </c>
      <c r="B54" s="161">
        <v>1</v>
      </c>
      <c r="C54" s="64"/>
      <c r="D54" s="163">
        <v>12</v>
      </c>
      <c r="E54" s="163">
        <v>11</v>
      </c>
      <c r="F54" s="163">
        <v>32</v>
      </c>
      <c r="G54" s="162">
        <v>1821</v>
      </c>
      <c r="H54" s="81" t="s">
        <v>29</v>
      </c>
      <c r="I54" s="199">
        <v>100</v>
      </c>
      <c r="J54" s="85">
        <v>100</v>
      </c>
      <c r="K54" s="199"/>
      <c r="L54" s="85"/>
      <c r="M54" s="199">
        <v>100</v>
      </c>
      <c r="N54" s="85">
        <v>100</v>
      </c>
    </row>
    <row r="55" spans="1:14" ht="15.6" x14ac:dyDescent="0.25">
      <c r="A55" s="140" t="s">
        <v>165</v>
      </c>
      <c r="B55" s="161">
        <v>1</v>
      </c>
      <c r="C55" s="64"/>
      <c r="D55" s="163">
        <v>12</v>
      </c>
      <c r="E55" s="163">
        <v>11</v>
      </c>
      <c r="F55" s="163">
        <v>33</v>
      </c>
      <c r="G55" s="162">
        <v>1821</v>
      </c>
      <c r="H55" s="81" t="s">
        <v>6</v>
      </c>
      <c r="I55" s="199">
        <v>50</v>
      </c>
      <c r="J55" s="85">
        <v>50</v>
      </c>
      <c r="K55" s="199"/>
      <c r="L55" s="85"/>
      <c r="M55" s="199">
        <v>50</v>
      </c>
      <c r="N55" s="85">
        <v>50</v>
      </c>
    </row>
    <row r="56" spans="1:14" ht="15.6" x14ac:dyDescent="0.25">
      <c r="A56" s="140" t="s">
        <v>165</v>
      </c>
      <c r="B56" s="161">
        <v>1</v>
      </c>
      <c r="C56" s="64"/>
      <c r="D56" s="163">
        <v>12</v>
      </c>
      <c r="E56" s="163">
        <v>11</v>
      </c>
      <c r="F56" s="163">
        <v>34</v>
      </c>
      <c r="G56" s="162">
        <v>1821</v>
      </c>
      <c r="H56" s="81" t="s">
        <v>13</v>
      </c>
      <c r="I56" s="199">
        <v>28</v>
      </c>
      <c r="J56" s="85">
        <v>28</v>
      </c>
      <c r="K56" s="199"/>
      <c r="L56" s="85"/>
      <c r="M56" s="199">
        <v>28</v>
      </c>
      <c r="N56" s="85">
        <v>28</v>
      </c>
    </row>
    <row r="57" spans="1:14" ht="15.6" x14ac:dyDescent="0.25">
      <c r="A57" s="140" t="s">
        <v>165</v>
      </c>
      <c r="B57" s="161">
        <v>1</v>
      </c>
      <c r="C57" s="64"/>
      <c r="D57" s="163">
        <v>12</v>
      </c>
      <c r="E57" s="163">
        <v>11</v>
      </c>
      <c r="F57" s="163">
        <v>35</v>
      </c>
      <c r="G57" s="162">
        <v>1821</v>
      </c>
      <c r="H57" s="81" t="s">
        <v>12</v>
      </c>
      <c r="I57" s="199">
        <v>15</v>
      </c>
      <c r="J57" s="85">
        <v>15</v>
      </c>
      <c r="K57" s="199"/>
      <c r="L57" s="85"/>
      <c r="M57" s="199">
        <v>15</v>
      </c>
      <c r="N57" s="85">
        <v>15</v>
      </c>
    </row>
    <row r="58" spans="1:14" ht="15.6" x14ac:dyDescent="0.25">
      <c r="A58" s="140" t="s">
        <v>165</v>
      </c>
      <c r="B58" s="161">
        <v>1</v>
      </c>
      <c r="C58" s="64"/>
      <c r="D58" s="163">
        <v>12</v>
      </c>
      <c r="E58" s="163">
        <v>11</v>
      </c>
      <c r="F58" s="163">
        <v>36</v>
      </c>
      <c r="G58" s="162">
        <v>1821</v>
      </c>
      <c r="H58" s="81" t="s">
        <v>7</v>
      </c>
      <c r="I58" s="199">
        <v>30</v>
      </c>
      <c r="J58" s="85">
        <v>30</v>
      </c>
      <c r="K58" s="199"/>
      <c r="L58" s="85"/>
      <c r="M58" s="199">
        <v>30</v>
      </c>
      <c r="N58" s="85">
        <v>30</v>
      </c>
    </row>
    <row r="59" spans="1:14" ht="15.6" x14ac:dyDescent="0.25">
      <c r="A59" s="140" t="s">
        <v>165</v>
      </c>
      <c r="B59" s="161">
        <v>1</v>
      </c>
      <c r="C59" s="64"/>
      <c r="D59" s="163">
        <v>12</v>
      </c>
      <c r="E59" s="163">
        <v>11</v>
      </c>
      <c r="F59" s="163">
        <v>38</v>
      </c>
      <c r="G59" s="162">
        <v>1821</v>
      </c>
      <c r="H59" s="81" t="s">
        <v>8</v>
      </c>
      <c r="I59" s="199">
        <v>28</v>
      </c>
      <c r="J59" s="85">
        <v>28</v>
      </c>
      <c r="K59" s="199"/>
      <c r="L59" s="85"/>
      <c r="M59" s="199">
        <v>28</v>
      </c>
      <c r="N59" s="85">
        <v>28</v>
      </c>
    </row>
    <row r="60" spans="1:14" ht="15.6" x14ac:dyDescent="0.25">
      <c r="A60" s="140" t="s">
        <v>165</v>
      </c>
      <c r="B60" s="161">
        <v>1</v>
      </c>
      <c r="C60" s="64"/>
      <c r="D60" s="163">
        <v>12</v>
      </c>
      <c r="E60" s="163">
        <v>11</v>
      </c>
      <c r="F60" s="163">
        <v>39</v>
      </c>
      <c r="G60" s="162">
        <v>1821</v>
      </c>
      <c r="H60" s="81" t="s">
        <v>31</v>
      </c>
      <c r="I60" s="199">
        <v>1</v>
      </c>
      <c r="J60" s="85">
        <v>1</v>
      </c>
      <c r="K60" s="199"/>
      <c r="L60" s="85"/>
      <c r="M60" s="199">
        <v>1</v>
      </c>
      <c r="N60" s="85">
        <v>1</v>
      </c>
    </row>
    <row r="61" spans="1:14" ht="15" customHeight="1" x14ac:dyDescent="0.25">
      <c r="A61" s="140" t="s">
        <v>165</v>
      </c>
      <c r="B61" s="161">
        <v>1</v>
      </c>
      <c r="C61" s="210"/>
      <c r="D61" s="163">
        <v>12</v>
      </c>
      <c r="E61" s="163">
        <v>50</v>
      </c>
      <c r="F61" s="163">
        <v>37</v>
      </c>
      <c r="G61" s="162">
        <v>1821</v>
      </c>
      <c r="H61" s="81" t="s">
        <v>30</v>
      </c>
      <c r="I61" s="199">
        <v>3</v>
      </c>
      <c r="J61" s="85">
        <v>3</v>
      </c>
      <c r="K61" s="199"/>
      <c r="L61" s="85"/>
      <c r="M61" s="199">
        <v>3</v>
      </c>
      <c r="N61" s="85">
        <v>3</v>
      </c>
    </row>
    <row r="62" spans="1:14" ht="7.8" customHeight="1" x14ac:dyDescent="0.25">
      <c r="A62" s="140"/>
      <c r="B62" s="63"/>
      <c r="C62" s="210"/>
      <c r="D62" s="96"/>
      <c r="E62" s="96"/>
      <c r="F62" s="96"/>
      <c r="G62" s="65"/>
      <c r="H62" s="81"/>
      <c r="I62" s="199"/>
      <c r="J62" s="85"/>
      <c r="K62" s="199"/>
      <c r="L62" s="85"/>
      <c r="M62" s="199"/>
      <c r="N62" s="85"/>
    </row>
    <row r="63" spans="1:14" ht="15.6" x14ac:dyDescent="0.25">
      <c r="A63" s="140"/>
      <c r="B63" s="63"/>
      <c r="C63" s="64"/>
      <c r="D63" s="96"/>
      <c r="E63" s="96"/>
      <c r="F63" s="96"/>
      <c r="G63" s="65"/>
      <c r="H63" s="190" t="s">
        <v>32</v>
      </c>
      <c r="I63" s="82"/>
      <c r="J63" s="85"/>
      <c r="K63" s="82"/>
      <c r="L63" s="85"/>
      <c r="M63" s="82"/>
      <c r="N63" s="85"/>
    </row>
    <row r="64" spans="1:14" ht="7.8" customHeight="1" x14ac:dyDescent="0.25">
      <c r="A64" s="140"/>
      <c r="B64" s="63"/>
      <c r="C64" s="64"/>
      <c r="D64" s="96"/>
      <c r="E64" s="96"/>
      <c r="F64" s="96"/>
      <c r="G64" s="65"/>
      <c r="H64" s="81"/>
      <c r="I64" s="82"/>
      <c r="J64" s="85"/>
      <c r="K64" s="82"/>
      <c r="L64" s="85"/>
      <c r="M64" s="82"/>
      <c r="N64" s="85"/>
    </row>
    <row r="65" spans="1:14" ht="15.6" x14ac:dyDescent="0.25">
      <c r="A65" s="140" t="s">
        <v>165</v>
      </c>
      <c r="B65" s="161">
        <v>1</v>
      </c>
      <c r="C65" s="64"/>
      <c r="D65" s="163">
        <v>12</v>
      </c>
      <c r="E65" s="163">
        <v>11</v>
      </c>
      <c r="F65" s="163">
        <v>40</v>
      </c>
      <c r="G65" s="162">
        <v>1821</v>
      </c>
      <c r="H65" s="81" t="s">
        <v>91</v>
      </c>
      <c r="I65" s="199">
        <v>7</v>
      </c>
      <c r="J65" s="85">
        <v>7</v>
      </c>
      <c r="K65" s="199"/>
      <c r="L65" s="85"/>
      <c r="M65" s="199">
        <v>7</v>
      </c>
      <c r="N65" s="85">
        <v>7</v>
      </c>
    </row>
    <row r="66" spans="1:14" ht="15.6" x14ac:dyDescent="0.25">
      <c r="A66" s="140" t="s">
        <v>165</v>
      </c>
      <c r="B66" s="161">
        <v>1</v>
      </c>
      <c r="C66" s="64"/>
      <c r="D66" s="163">
        <v>12</v>
      </c>
      <c r="E66" s="163">
        <v>11</v>
      </c>
      <c r="F66" s="163">
        <v>41</v>
      </c>
      <c r="G66" s="162">
        <v>1821</v>
      </c>
      <c r="H66" s="81" t="s">
        <v>92</v>
      </c>
      <c r="I66" s="199">
        <v>3</v>
      </c>
      <c r="J66" s="85">
        <v>3</v>
      </c>
      <c r="K66" s="199"/>
      <c r="L66" s="85"/>
      <c r="M66" s="199">
        <v>3</v>
      </c>
      <c r="N66" s="85">
        <v>3</v>
      </c>
    </row>
    <row r="67" spans="1:14" ht="15.6" x14ac:dyDescent="0.25">
      <c r="A67" s="140" t="s">
        <v>165</v>
      </c>
      <c r="B67" s="161">
        <v>1</v>
      </c>
      <c r="C67" s="64"/>
      <c r="D67" s="163">
        <v>12</v>
      </c>
      <c r="E67" s="163">
        <v>11</v>
      </c>
      <c r="F67" s="163">
        <v>42</v>
      </c>
      <c r="G67" s="162">
        <v>1821</v>
      </c>
      <c r="H67" s="81" t="s">
        <v>93</v>
      </c>
      <c r="I67" s="199">
        <v>17</v>
      </c>
      <c r="J67" s="85">
        <v>17</v>
      </c>
      <c r="K67" s="199"/>
      <c r="L67" s="85"/>
      <c r="M67" s="199">
        <v>17</v>
      </c>
      <c r="N67" s="85">
        <v>17</v>
      </c>
    </row>
    <row r="68" spans="1:14" ht="15.6" customHeight="1" x14ac:dyDescent="0.3">
      <c r="A68" s="140" t="s">
        <v>165</v>
      </c>
      <c r="B68" s="207">
        <v>1</v>
      </c>
      <c r="C68" s="116"/>
      <c r="D68" s="208">
        <v>12</v>
      </c>
      <c r="E68" s="208">
        <v>11</v>
      </c>
      <c r="F68" s="208">
        <v>43</v>
      </c>
      <c r="G68" s="209">
        <v>1821</v>
      </c>
      <c r="H68" s="81" t="s">
        <v>94</v>
      </c>
      <c r="I68" s="199">
        <v>5</v>
      </c>
      <c r="J68" s="85">
        <v>5</v>
      </c>
      <c r="K68" s="199"/>
      <c r="L68" s="85"/>
      <c r="M68" s="199">
        <v>5</v>
      </c>
      <c r="N68" s="85">
        <v>5</v>
      </c>
    </row>
    <row r="69" spans="1:14" s="117" customFormat="1" ht="15.75" customHeight="1" x14ac:dyDescent="0.25">
      <c r="A69" s="141" t="s">
        <v>165</v>
      </c>
      <c r="B69" s="213">
        <v>1</v>
      </c>
      <c r="C69" s="214"/>
      <c r="D69" s="215">
        <v>12</v>
      </c>
      <c r="E69" s="215">
        <v>11</v>
      </c>
      <c r="F69" s="215">
        <v>44</v>
      </c>
      <c r="G69" s="216">
        <v>1821</v>
      </c>
      <c r="H69" s="191" t="s">
        <v>95</v>
      </c>
      <c r="I69" s="200">
        <v>5</v>
      </c>
      <c r="J69" s="138">
        <v>5</v>
      </c>
      <c r="K69" s="200"/>
      <c r="L69" s="138"/>
      <c r="M69" s="200">
        <v>5</v>
      </c>
      <c r="N69" s="138">
        <v>5</v>
      </c>
    </row>
    <row r="70" spans="1:14" ht="15.6" x14ac:dyDescent="0.25">
      <c r="A70" s="140" t="s">
        <v>165</v>
      </c>
      <c r="B70" s="161">
        <v>1</v>
      </c>
      <c r="C70" s="64"/>
      <c r="D70" s="163">
        <v>12</v>
      </c>
      <c r="E70" s="163">
        <v>11</v>
      </c>
      <c r="F70" s="163">
        <v>45</v>
      </c>
      <c r="G70" s="162">
        <v>1821</v>
      </c>
      <c r="H70" s="81" t="s">
        <v>96</v>
      </c>
      <c r="I70" s="199">
        <v>5</v>
      </c>
      <c r="J70" s="85">
        <v>5</v>
      </c>
      <c r="K70" s="199"/>
      <c r="L70" s="85"/>
      <c r="M70" s="199">
        <v>5</v>
      </c>
      <c r="N70" s="85">
        <v>5</v>
      </c>
    </row>
    <row r="71" spans="1:14" ht="15.6" x14ac:dyDescent="0.25">
      <c r="A71" s="140" t="s">
        <v>165</v>
      </c>
      <c r="B71" s="161">
        <v>1</v>
      </c>
      <c r="C71" s="64"/>
      <c r="D71" s="163">
        <v>12</v>
      </c>
      <c r="E71" s="163">
        <v>11</v>
      </c>
      <c r="F71" s="163">
        <v>46</v>
      </c>
      <c r="G71" s="162">
        <v>1821</v>
      </c>
      <c r="H71" s="81" t="s">
        <v>14</v>
      </c>
      <c r="I71" s="199">
        <v>0.5</v>
      </c>
      <c r="J71" s="85">
        <v>1</v>
      </c>
      <c r="K71" s="199"/>
      <c r="L71" s="85"/>
      <c r="M71" s="199">
        <v>0.5</v>
      </c>
      <c r="N71" s="85">
        <v>1</v>
      </c>
    </row>
    <row r="72" spans="1:14" ht="31.2" x14ac:dyDescent="0.25">
      <c r="A72" s="140" t="s">
        <v>165</v>
      </c>
      <c r="B72" s="161">
        <v>1</v>
      </c>
      <c r="C72" s="64"/>
      <c r="D72" s="163">
        <v>12</v>
      </c>
      <c r="E72" s="163">
        <v>11</v>
      </c>
      <c r="F72" s="163">
        <v>47</v>
      </c>
      <c r="G72" s="162">
        <v>1821</v>
      </c>
      <c r="H72" s="81" t="s">
        <v>97</v>
      </c>
      <c r="I72" s="199">
        <v>5</v>
      </c>
      <c r="J72" s="85">
        <v>5</v>
      </c>
      <c r="K72" s="199"/>
      <c r="L72" s="85"/>
      <c r="M72" s="199">
        <v>5</v>
      </c>
      <c r="N72" s="85">
        <v>5</v>
      </c>
    </row>
    <row r="73" spans="1:14" ht="31.2" x14ac:dyDescent="0.25">
      <c r="A73" s="140" t="s">
        <v>165</v>
      </c>
      <c r="B73" s="161">
        <v>1</v>
      </c>
      <c r="C73" s="64"/>
      <c r="D73" s="163">
        <v>12</v>
      </c>
      <c r="E73" s="163">
        <v>11</v>
      </c>
      <c r="F73" s="163">
        <v>48</v>
      </c>
      <c r="G73" s="162">
        <v>1821</v>
      </c>
      <c r="H73" s="81" t="s">
        <v>98</v>
      </c>
      <c r="I73" s="199">
        <v>10</v>
      </c>
      <c r="J73" s="85">
        <v>10</v>
      </c>
      <c r="K73" s="199"/>
      <c r="L73" s="85"/>
      <c r="M73" s="199">
        <v>10</v>
      </c>
      <c r="N73" s="85">
        <v>10</v>
      </c>
    </row>
    <row r="74" spans="1:14" ht="15.6" x14ac:dyDescent="0.25">
      <c r="A74" s="140" t="s">
        <v>165</v>
      </c>
      <c r="B74" s="161">
        <v>1</v>
      </c>
      <c r="C74" s="64"/>
      <c r="D74" s="163">
        <v>12</v>
      </c>
      <c r="E74" s="163">
        <v>11</v>
      </c>
      <c r="F74" s="163">
        <v>49</v>
      </c>
      <c r="G74" s="162">
        <v>1821</v>
      </c>
      <c r="H74" s="81" t="s">
        <v>99</v>
      </c>
      <c r="I74" s="199">
        <v>23</v>
      </c>
      <c r="J74" s="85">
        <v>23</v>
      </c>
      <c r="K74" s="199"/>
      <c r="L74" s="85"/>
      <c r="M74" s="199">
        <v>23</v>
      </c>
      <c r="N74" s="85">
        <v>23</v>
      </c>
    </row>
    <row r="75" spans="1:14" ht="15.6" x14ac:dyDescent="0.25">
      <c r="A75" s="140" t="s">
        <v>165</v>
      </c>
      <c r="B75" s="161">
        <v>1</v>
      </c>
      <c r="C75" s="64"/>
      <c r="D75" s="163">
        <v>12</v>
      </c>
      <c r="E75" s="163">
        <v>11</v>
      </c>
      <c r="F75" s="163">
        <v>50</v>
      </c>
      <c r="G75" s="162">
        <v>1821</v>
      </c>
      <c r="H75" s="81" t="s">
        <v>100</v>
      </c>
      <c r="I75" s="199">
        <v>35</v>
      </c>
      <c r="J75" s="85">
        <v>35</v>
      </c>
      <c r="K75" s="199"/>
      <c r="L75" s="85"/>
      <c r="M75" s="199">
        <v>35</v>
      </c>
      <c r="N75" s="85">
        <v>35</v>
      </c>
    </row>
    <row r="76" spans="1:14" ht="15.6" x14ac:dyDescent="0.25">
      <c r="A76" s="140" t="s">
        <v>165</v>
      </c>
      <c r="B76" s="161">
        <v>1</v>
      </c>
      <c r="C76" s="64"/>
      <c r="D76" s="163">
        <v>12</v>
      </c>
      <c r="E76" s="163">
        <v>11</v>
      </c>
      <c r="F76" s="163">
        <v>51</v>
      </c>
      <c r="G76" s="162">
        <v>1821</v>
      </c>
      <c r="H76" s="81" t="s">
        <v>101</v>
      </c>
      <c r="I76" s="199">
        <v>140</v>
      </c>
      <c r="J76" s="85">
        <v>140</v>
      </c>
      <c r="K76" s="199"/>
      <c r="L76" s="85"/>
      <c r="M76" s="199">
        <v>140</v>
      </c>
      <c r="N76" s="85">
        <v>140</v>
      </c>
    </row>
    <row r="77" spans="1:14" ht="15.6" x14ac:dyDescent="0.25">
      <c r="A77" s="140" t="s">
        <v>165</v>
      </c>
      <c r="B77" s="161">
        <v>1</v>
      </c>
      <c r="C77" s="64"/>
      <c r="D77" s="163">
        <v>12</v>
      </c>
      <c r="E77" s="163">
        <v>11</v>
      </c>
      <c r="F77" s="163">
        <v>52</v>
      </c>
      <c r="G77" s="162">
        <v>1821</v>
      </c>
      <c r="H77" s="81" t="s">
        <v>102</v>
      </c>
      <c r="I77" s="199">
        <v>0</v>
      </c>
      <c r="J77" s="85">
        <v>0</v>
      </c>
      <c r="K77" s="199"/>
      <c r="L77" s="85"/>
      <c r="M77" s="199">
        <v>0</v>
      </c>
      <c r="N77" s="85">
        <v>0</v>
      </c>
    </row>
    <row r="78" spans="1:14" ht="15.6" x14ac:dyDescent="0.25">
      <c r="A78" s="140" t="s">
        <v>165</v>
      </c>
      <c r="B78" s="161">
        <v>1</v>
      </c>
      <c r="C78" s="64"/>
      <c r="D78" s="163">
        <v>12</v>
      </c>
      <c r="E78" s="163">
        <v>11</v>
      </c>
      <c r="F78" s="163">
        <v>53</v>
      </c>
      <c r="G78" s="162">
        <v>1821</v>
      </c>
      <c r="H78" s="81" t="s">
        <v>103</v>
      </c>
      <c r="I78" s="199">
        <v>80</v>
      </c>
      <c r="J78" s="85">
        <v>80</v>
      </c>
      <c r="K78" s="199"/>
      <c r="L78" s="85"/>
      <c r="M78" s="199">
        <v>80</v>
      </c>
      <c r="N78" s="85">
        <v>80</v>
      </c>
    </row>
    <row r="79" spans="1:14" ht="15.6" x14ac:dyDescent="0.25">
      <c r="A79" s="140" t="s">
        <v>165</v>
      </c>
      <c r="B79" s="161">
        <v>1</v>
      </c>
      <c r="C79" s="64"/>
      <c r="D79" s="163">
        <v>12</v>
      </c>
      <c r="E79" s="163">
        <v>11</v>
      </c>
      <c r="F79" s="163">
        <v>54</v>
      </c>
      <c r="G79" s="162">
        <v>1821</v>
      </c>
      <c r="H79" s="81" t="s">
        <v>104</v>
      </c>
      <c r="I79" s="199">
        <v>70</v>
      </c>
      <c r="J79" s="85">
        <v>70</v>
      </c>
      <c r="K79" s="199"/>
      <c r="L79" s="85"/>
      <c r="M79" s="199">
        <v>70</v>
      </c>
      <c r="N79" s="85">
        <v>70</v>
      </c>
    </row>
    <row r="80" spans="1:14" ht="15.6" x14ac:dyDescent="0.25">
      <c r="A80" s="140" t="s">
        <v>165</v>
      </c>
      <c r="B80" s="161">
        <v>1</v>
      </c>
      <c r="C80" s="64"/>
      <c r="D80" s="205">
        <v>21</v>
      </c>
      <c r="E80" s="205">
        <v>10</v>
      </c>
      <c r="F80" s="205">
        <v>55</v>
      </c>
      <c r="G80" s="206">
        <v>1821</v>
      </c>
      <c r="H80" s="193" t="s">
        <v>9</v>
      </c>
      <c r="I80" s="199">
        <v>1</v>
      </c>
      <c r="J80" s="85">
        <v>1</v>
      </c>
      <c r="K80" s="199"/>
      <c r="L80" s="85"/>
      <c r="M80" s="199">
        <v>1</v>
      </c>
      <c r="N80" s="85">
        <v>1</v>
      </c>
    </row>
    <row r="81" spans="1:14" ht="15.6" x14ac:dyDescent="0.25">
      <c r="A81" s="140" t="s">
        <v>165</v>
      </c>
      <c r="B81" s="161">
        <v>1</v>
      </c>
      <c r="C81" s="64"/>
      <c r="D81" s="205">
        <v>21</v>
      </c>
      <c r="E81" s="205">
        <v>10</v>
      </c>
      <c r="F81" s="205">
        <v>56</v>
      </c>
      <c r="G81" s="206">
        <v>1821</v>
      </c>
      <c r="H81" s="193" t="s">
        <v>10</v>
      </c>
      <c r="I81" s="199">
        <v>0</v>
      </c>
      <c r="J81" s="85">
        <v>0</v>
      </c>
      <c r="K81" s="199"/>
      <c r="L81" s="85"/>
      <c r="M81" s="199">
        <v>0</v>
      </c>
      <c r="N81" s="85">
        <v>0</v>
      </c>
    </row>
    <row r="82" spans="1:14" ht="15.6" x14ac:dyDescent="0.25">
      <c r="A82" s="140"/>
      <c r="B82" s="63"/>
      <c r="C82" s="64"/>
      <c r="D82" s="96"/>
      <c r="E82" s="96"/>
      <c r="F82" s="96"/>
      <c r="G82" s="65"/>
      <c r="H82" s="70"/>
      <c r="I82" s="199"/>
      <c r="J82" s="85"/>
      <c r="K82" s="199"/>
      <c r="L82" s="85"/>
      <c r="M82" s="199"/>
      <c r="N82" s="85"/>
    </row>
    <row r="83" spans="1:14" ht="18" customHeight="1" x14ac:dyDescent="0.25">
      <c r="A83" s="140"/>
      <c r="B83" s="63"/>
      <c r="C83" s="64"/>
      <c r="D83" s="96"/>
      <c r="E83" s="96"/>
      <c r="F83" s="96"/>
      <c r="G83" s="65"/>
      <c r="H83" s="71" t="s">
        <v>135</v>
      </c>
      <c r="I83" s="72">
        <f>SUM(I19:I81)</f>
        <v>7644.5</v>
      </c>
      <c r="J83" s="86">
        <f>SUM(J19:J81)</f>
        <v>7645</v>
      </c>
      <c r="K83" s="72">
        <f>SUM(K19:K81)</f>
        <v>0</v>
      </c>
      <c r="L83" s="86">
        <f>SUM(L19:L81)</f>
        <v>0</v>
      </c>
      <c r="M83" s="72">
        <f>SUM(M19:M81)</f>
        <v>7644.5</v>
      </c>
      <c r="N83" s="86">
        <f>SUM(N19:N81)</f>
        <v>7645</v>
      </c>
    </row>
    <row r="84" spans="1:14" ht="15.6" x14ac:dyDescent="0.25">
      <c r="A84" s="140"/>
      <c r="B84" s="63"/>
      <c r="C84" s="64"/>
      <c r="D84" s="96"/>
      <c r="E84" s="96"/>
      <c r="F84" s="96"/>
      <c r="G84" s="65"/>
      <c r="H84" s="192" t="s">
        <v>51</v>
      </c>
      <c r="I84" s="73">
        <f t="shared" ref="I84:J84" si="0">SUM(I83)</f>
        <v>7644.5</v>
      </c>
      <c r="J84" s="87">
        <f t="shared" si="0"/>
        <v>7645</v>
      </c>
      <c r="K84" s="73">
        <f t="shared" ref="K84:N84" si="1">SUM(K83)</f>
        <v>0</v>
      </c>
      <c r="L84" s="87">
        <f t="shared" si="1"/>
        <v>0</v>
      </c>
      <c r="M84" s="73">
        <f t="shared" si="1"/>
        <v>7644.5</v>
      </c>
      <c r="N84" s="87">
        <f t="shared" si="1"/>
        <v>7645</v>
      </c>
    </row>
    <row r="85" spans="1:14" ht="15.6" x14ac:dyDescent="0.25">
      <c r="A85" s="140"/>
      <c r="B85" s="63"/>
      <c r="C85" s="64"/>
      <c r="D85" s="96"/>
      <c r="E85" s="96"/>
      <c r="F85" s="96"/>
      <c r="G85" s="65"/>
      <c r="H85" s="180"/>
      <c r="I85" s="74"/>
      <c r="J85" s="88"/>
      <c r="K85" s="74"/>
      <c r="L85" s="88"/>
      <c r="M85" s="74"/>
      <c r="N85" s="88"/>
    </row>
    <row r="86" spans="1:14" ht="15.6" x14ac:dyDescent="0.25">
      <c r="A86" s="140"/>
      <c r="B86" s="63"/>
      <c r="C86" s="64"/>
      <c r="D86" s="96"/>
      <c r="E86" s="96"/>
      <c r="F86" s="96"/>
      <c r="G86" s="65"/>
      <c r="H86" s="175" t="s">
        <v>136</v>
      </c>
      <c r="I86" s="67"/>
      <c r="J86" s="84"/>
      <c r="K86" s="67"/>
      <c r="L86" s="84"/>
      <c r="M86" s="67"/>
      <c r="N86" s="84"/>
    </row>
    <row r="87" spans="1:14" ht="15.6" x14ac:dyDescent="0.25">
      <c r="A87" s="140"/>
      <c r="B87" s="63"/>
      <c r="C87" s="64"/>
      <c r="D87" s="96"/>
      <c r="E87" s="96"/>
      <c r="F87" s="96"/>
      <c r="G87" s="65"/>
      <c r="H87" s="68" t="s">
        <v>106</v>
      </c>
      <c r="I87" s="67"/>
      <c r="J87" s="84"/>
      <c r="K87" s="67"/>
      <c r="L87" s="84"/>
      <c r="M87" s="67"/>
      <c r="N87" s="84"/>
    </row>
    <row r="88" spans="1:14" ht="15.6" x14ac:dyDescent="0.25">
      <c r="A88" s="140"/>
      <c r="B88" s="63"/>
      <c r="C88" s="64"/>
      <c r="D88" s="96"/>
      <c r="E88" s="96"/>
      <c r="F88" s="96"/>
      <c r="G88" s="65"/>
      <c r="H88" s="176"/>
      <c r="I88" s="67"/>
      <c r="J88" s="84"/>
      <c r="K88" s="67"/>
      <c r="L88" s="84"/>
      <c r="M88" s="67"/>
      <c r="N88" s="84"/>
    </row>
    <row r="89" spans="1:14" ht="15.6" x14ac:dyDescent="0.25">
      <c r="A89" s="140"/>
      <c r="B89" s="63"/>
      <c r="C89" s="64"/>
      <c r="D89" s="96"/>
      <c r="E89" s="96"/>
      <c r="F89" s="96"/>
      <c r="G89" s="65"/>
      <c r="H89" s="176"/>
      <c r="I89" s="67"/>
      <c r="J89" s="84"/>
      <c r="K89" s="67"/>
      <c r="L89" s="84"/>
      <c r="M89" s="67"/>
      <c r="N89" s="84"/>
    </row>
    <row r="90" spans="1:14" ht="15.6" x14ac:dyDescent="0.25">
      <c r="A90" s="140"/>
      <c r="B90" s="63"/>
      <c r="C90" s="64"/>
      <c r="D90" s="96"/>
      <c r="E90" s="96"/>
      <c r="F90" s="96"/>
      <c r="G90" s="65"/>
      <c r="H90" s="177" t="s">
        <v>137</v>
      </c>
      <c r="I90" s="67"/>
      <c r="J90" s="84"/>
      <c r="K90" s="67"/>
      <c r="L90" s="84"/>
      <c r="M90" s="67"/>
      <c r="N90" s="84"/>
    </row>
    <row r="91" spans="1:14" ht="15.6" x14ac:dyDescent="0.25">
      <c r="A91" s="140"/>
      <c r="B91" s="63"/>
      <c r="C91" s="64"/>
      <c r="D91" s="96"/>
      <c r="E91" s="96"/>
      <c r="F91" s="96"/>
      <c r="G91" s="65"/>
      <c r="H91" s="181"/>
      <c r="I91" s="67"/>
      <c r="J91" s="84"/>
      <c r="K91" s="67"/>
      <c r="L91" s="84"/>
      <c r="M91" s="67"/>
      <c r="N91" s="84"/>
    </row>
    <row r="92" spans="1:14" ht="15.6" x14ac:dyDescent="0.3">
      <c r="A92" s="140" t="s">
        <v>165</v>
      </c>
      <c r="B92" s="161">
        <v>2</v>
      </c>
      <c r="C92" s="64"/>
      <c r="D92" s="163">
        <v>74</v>
      </c>
      <c r="E92" s="163">
        <v>10</v>
      </c>
      <c r="F92" s="163">
        <v>5</v>
      </c>
      <c r="G92" s="162">
        <v>1821</v>
      </c>
      <c r="H92" s="81" t="s">
        <v>1</v>
      </c>
      <c r="I92" s="199">
        <v>0</v>
      </c>
      <c r="J92" s="211">
        <v>0</v>
      </c>
      <c r="K92" s="199"/>
      <c r="L92" s="211"/>
      <c r="M92" s="199">
        <v>0</v>
      </c>
      <c r="N92" s="211">
        <v>0</v>
      </c>
    </row>
    <row r="93" spans="1:14" ht="15.6" x14ac:dyDescent="0.3">
      <c r="A93" s="140" t="s">
        <v>165</v>
      </c>
      <c r="B93" s="161">
        <v>2</v>
      </c>
      <c r="C93" s="64"/>
      <c r="D93" s="163">
        <v>74</v>
      </c>
      <c r="E93" s="163">
        <v>22</v>
      </c>
      <c r="F93" s="163">
        <v>1</v>
      </c>
      <c r="G93" s="162">
        <v>1821</v>
      </c>
      <c r="H93" s="81" t="s">
        <v>107</v>
      </c>
      <c r="I93" s="199">
        <v>5</v>
      </c>
      <c r="J93" s="212">
        <v>5</v>
      </c>
      <c r="K93" s="199"/>
      <c r="L93" s="212"/>
      <c r="M93" s="199">
        <v>5</v>
      </c>
      <c r="N93" s="212">
        <v>5</v>
      </c>
    </row>
    <row r="94" spans="1:14" ht="15.6" x14ac:dyDescent="0.3">
      <c r="A94" s="140" t="s">
        <v>165</v>
      </c>
      <c r="B94" s="161">
        <v>2</v>
      </c>
      <c r="C94" s="64"/>
      <c r="D94" s="163">
        <v>74</v>
      </c>
      <c r="E94" s="163">
        <v>22</v>
      </c>
      <c r="F94" s="163">
        <v>2</v>
      </c>
      <c r="G94" s="162">
        <v>1821</v>
      </c>
      <c r="H94" s="81" t="s">
        <v>108</v>
      </c>
      <c r="I94" s="199">
        <v>2</v>
      </c>
      <c r="J94" s="211">
        <v>2</v>
      </c>
      <c r="K94" s="199"/>
      <c r="L94" s="211"/>
      <c r="M94" s="199">
        <v>2</v>
      </c>
      <c r="N94" s="211">
        <v>2</v>
      </c>
    </row>
    <row r="95" spans="1:14" ht="15.6" x14ac:dyDescent="0.3">
      <c r="A95" s="140" t="s">
        <v>165</v>
      </c>
      <c r="B95" s="161">
        <v>2</v>
      </c>
      <c r="C95" s="64"/>
      <c r="D95" s="163">
        <v>74</v>
      </c>
      <c r="E95" s="163">
        <v>22</v>
      </c>
      <c r="F95" s="163">
        <v>3</v>
      </c>
      <c r="G95" s="162">
        <v>1821</v>
      </c>
      <c r="H95" s="81" t="s">
        <v>109</v>
      </c>
      <c r="I95" s="199">
        <v>20</v>
      </c>
      <c r="J95" s="212">
        <v>20</v>
      </c>
      <c r="K95" s="199"/>
      <c r="L95" s="212"/>
      <c r="M95" s="199">
        <v>20</v>
      </c>
      <c r="N95" s="212">
        <v>20</v>
      </c>
    </row>
    <row r="96" spans="1:14" ht="15.6" x14ac:dyDescent="0.3">
      <c r="A96" s="140" t="s">
        <v>165</v>
      </c>
      <c r="B96" s="161">
        <v>2</v>
      </c>
      <c r="C96" s="64"/>
      <c r="D96" s="163">
        <v>74</v>
      </c>
      <c r="E96" s="163">
        <v>22</v>
      </c>
      <c r="F96" s="163">
        <v>4</v>
      </c>
      <c r="G96" s="162">
        <v>1821</v>
      </c>
      <c r="H96" s="81" t="s">
        <v>110</v>
      </c>
      <c r="I96" s="199">
        <v>10</v>
      </c>
      <c r="J96" s="211">
        <v>10</v>
      </c>
      <c r="K96" s="199"/>
      <c r="L96" s="211"/>
      <c r="M96" s="199">
        <v>10</v>
      </c>
      <c r="N96" s="211">
        <v>10</v>
      </c>
    </row>
    <row r="97" spans="1:14" ht="15.6" x14ac:dyDescent="0.3">
      <c r="A97" s="140" t="s">
        <v>165</v>
      </c>
      <c r="B97" s="161">
        <v>2</v>
      </c>
      <c r="C97" s="64"/>
      <c r="D97" s="163">
        <v>74</v>
      </c>
      <c r="E97" s="163">
        <v>22</v>
      </c>
      <c r="F97" s="163">
        <v>6</v>
      </c>
      <c r="G97" s="162">
        <v>1821</v>
      </c>
      <c r="H97" s="81" t="s">
        <v>111</v>
      </c>
      <c r="I97" s="199">
        <v>20</v>
      </c>
      <c r="J97" s="212">
        <v>20</v>
      </c>
      <c r="K97" s="199"/>
      <c r="L97" s="212"/>
      <c r="M97" s="199">
        <v>20</v>
      </c>
      <c r="N97" s="212">
        <v>20</v>
      </c>
    </row>
    <row r="98" spans="1:14" ht="15.6" x14ac:dyDescent="0.3">
      <c r="A98" s="140" t="s">
        <v>165</v>
      </c>
      <c r="B98" s="161">
        <v>2</v>
      </c>
      <c r="C98" s="64"/>
      <c r="D98" s="163">
        <v>74</v>
      </c>
      <c r="E98" s="163">
        <v>22</v>
      </c>
      <c r="F98" s="163">
        <v>7</v>
      </c>
      <c r="G98" s="162">
        <v>1821</v>
      </c>
      <c r="H98" s="81" t="s">
        <v>112</v>
      </c>
      <c r="I98" s="199">
        <v>8</v>
      </c>
      <c r="J98" s="211">
        <v>8</v>
      </c>
      <c r="K98" s="199"/>
      <c r="L98" s="211"/>
      <c r="M98" s="199">
        <v>8</v>
      </c>
      <c r="N98" s="211">
        <v>8</v>
      </c>
    </row>
    <row r="99" spans="1:14" ht="15.6" x14ac:dyDescent="0.25">
      <c r="A99" s="140"/>
      <c r="B99" s="63"/>
      <c r="C99" s="64"/>
      <c r="D99" s="96"/>
      <c r="E99" s="96"/>
      <c r="F99" s="96"/>
      <c r="G99" s="65"/>
      <c r="H99" s="176"/>
      <c r="I99" s="67"/>
      <c r="J99" s="84"/>
      <c r="K99" s="67"/>
      <c r="L99" s="84"/>
      <c r="M99" s="67"/>
      <c r="N99" s="84"/>
    </row>
    <row r="100" spans="1:14" ht="18" customHeight="1" x14ac:dyDescent="0.25">
      <c r="A100" s="140"/>
      <c r="B100" s="63"/>
      <c r="C100" s="64"/>
      <c r="D100" s="96"/>
      <c r="E100" s="96"/>
      <c r="F100" s="96"/>
      <c r="G100" s="65"/>
      <c r="H100" s="71" t="s">
        <v>138</v>
      </c>
      <c r="I100" s="72">
        <f t="shared" ref="I100:J100" si="2">SUM(I92:I98)</f>
        <v>65</v>
      </c>
      <c r="J100" s="86">
        <f t="shared" si="2"/>
        <v>65</v>
      </c>
      <c r="K100" s="72">
        <f t="shared" ref="K100:N100" si="3">SUM(K92:K98)</f>
        <v>0</v>
      </c>
      <c r="L100" s="86">
        <f t="shared" si="3"/>
        <v>0</v>
      </c>
      <c r="M100" s="72">
        <f t="shared" si="3"/>
        <v>65</v>
      </c>
      <c r="N100" s="86">
        <f t="shared" si="3"/>
        <v>65</v>
      </c>
    </row>
    <row r="101" spans="1:14" ht="15.6" x14ac:dyDescent="0.25">
      <c r="A101" s="140"/>
      <c r="B101" s="63"/>
      <c r="C101" s="64"/>
      <c r="D101" s="96"/>
      <c r="E101" s="96"/>
      <c r="F101" s="96"/>
      <c r="G101" s="65"/>
      <c r="H101" s="192" t="s">
        <v>56</v>
      </c>
      <c r="I101" s="73">
        <f>I100</f>
        <v>65</v>
      </c>
      <c r="J101" s="87">
        <f>SUM(J100)</f>
        <v>65</v>
      </c>
      <c r="K101" s="73">
        <f>K100</f>
        <v>0</v>
      </c>
      <c r="L101" s="87">
        <f>SUM(L100)</f>
        <v>0</v>
      </c>
      <c r="M101" s="73">
        <f>M100</f>
        <v>65</v>
      </c>
      <c r="N101" s="87">
        <f>SUM(N100)</f>
        <v>65</v>
      </c>
    </row>
    <row r="102" spans="1:14" ht="15.6" x14ac:dyDescent="0.25">
      <c r="A102" s="140"/>
      <c r="B102" s="63"/>
      <c r="C102" s="64"/>
      <c r="D102" s="96"/>
      <c r="E102" s="96"/>
      <c r="F102" s="96"/>
      <c r="G102" s="65"/>
      <c r="H102" s="180"/>
      <c r="I102" s="74"/>
      <c r="J102" s="88"/>
      <c r="K102" s="74"/>
      <c r="L102" s="88"/>
      <c r="M102" s="74"/>
      <c r="N102" s="88"/>
    </row>
    <row r="103" spans="1:14" ht="15.6" x14ac:dyDescent="0.25">
      <c r="A103" s="140"/>
      <c r="B103" s="63"/>
      <c r="C103" s="64"/>
      <c r="D103" s="96"/>
      <c r="E103" s="96"/>
      <c r="F103" s="96"/>
      <c r="G103" s="65"/>
      <c r="H103" s="175" t="s">
        <v>113</v>
      </c>
      <c r="I103" s="67"/>
      <c r="J103" s="84"/>
      <c r="K103" s="67"/>
      <c r="L103" s="84"/>
      <c r="M103" s="67"/>
      <c r="N103" s="84"/>
    </row>
    <row r="104" spans="1:14" ht="15.6" x14ac:dyDescent="0.25">
      <c r="A104" s="140"/>
      <c r="B104" s="63"/>
      <c r="C104" s="64"/>
      <c r="D104" s="96"/>
      <c r="E104" s="96"/>
      <c r="F104" s="96"/>
      <c r="G104" s="65"/>
      <c r="H104" s="68" t="s">
        <v>16</v>
      </c>
      <c r="I104" s="67"/>
      <c r="J104" s="84"/>
      <c r="K104" s="67"/>
      <c r="L104" s="84"/>
      <c r="M104" s="67"/>
      <c r="N104" s="84"/>
    </row>
    <row r="105" spans="1:14" ht="15.6" x14ac:dyDescent="0.25">
      <c r="A105" s="140"/>
      <c r="B105" s="63"/>
      <c r="C105" s="64"/>
      <c r="D105" s="96"/>
      <c r="E105" s="96"/>
      <c r="F105" s="96"/>
      <c r="G105" s="65"/>
      <c r="H105" s="176"/>
      <c r="I105" s="67"/>
      <c r="J105" s="84"/>
      <c r="K105" s="67"/>
      <c r="L105" s="84"/>
      <c r="M105" s="67"/>
      <c r="N105" s="84"/>
    </row>
    <row r="106" spans="1:14" ht="15.6" x14ac:dyDescent="0.25">
      <c r="A106" s="140"/>
      <c r="B106" s="63"/>
      <c r="C106" s="64"/>
      <c r="D106" s="96"/>
      <c r="E106" s="96"/>
      <c r="F106" s="96"/>
      <c r="G106" s="65"/>
      <c r="H106" s="177" t="s">
        <v>126</v>
      </c>
      <c r="I106" s="67"/>
      <c r="J106" s="84"/>
      <c r="K106" s="67"/>
      <c r="L106" s="84"/>
      <c r="M106" s="67"/>
      <c r="N106" s="84"/>
    </row>
    <row r="107" spans="1:14" ht="15.6" x14ac:dyDescent="0.25">
      <c r="A107" s="140"/>
      <c r="B107" s="63"/>
      <c r="C107" s="64"/>
      <c r="D107" s="96"/>
      <c r="E107" s="96"/>
      <c r="F107" s="96"/>
      <c r="G107" s="65"/>
      <c r="H107" s="180"/>
      <c r="I107" s="74"/>
      <c r="J107" s="88"/>
      <c r="K107" s="74"/>
      <c r="L107" s="88"/>
      <c r="M107" s="74"/>
      <c r="N107" s="88"/>
    </row>
    <row r="108" spans="1:14" ht="15.6" x14ac:dyDescent="0.25">
      <c r="A108" s="140" t="s">
        <v>165</v>
      </c>
      <c r="B108" s="161">
        <v>3</v>
      </c>
      <c r="C108" s="64"/>
      <c r="D108" s="163">
        <v>41</v>
      </c>
      <c r="E108" s="163">
        <v>10</v>
      </c>
      <c r="F108" s="163">
        <v>1</v>
      </c>
      <c r="G108" s="162">
        <v>1821</v>
      </c>
      <c r="H108" s="81" t="s">
        <v>11</v>
      </c>
      <c r="I108" s="82">
        <v>0</v>
      </c>
      <c r="J108" s="85">
        <v>0</v>
      </c>
      <c r="K108" s="82"/>
      <c r="L108" s="85"/>
      <c r="M108" s="82">
        <v>0</v>
      </c>
      <c r="N108" s="85">
        <v>0</v>
      </c>
    </row>
    <row r="109" spans="1:14" ht="15.6" x14ac:dyDescent="0.25">
      <c r="A109" s="140"/>
      <c r="B109" s="63"/>
      <c r="C109" s="64"/>
      <c r="D109" s="96"/>
      <c r="E109" s="96"/>
      <c r="F109" s="96"/>
      <c r="G109" s="65"/>
      <c r="H109" s="176"/>
      <c r="I109" s="67"/>
      <c r="J109" s="84"/>
      <c r="K109" s="67"/>
      <c r="L109" s="84"/>
      <c r="M109" s="67"/>
      <c r="N109" s="84"/>
    </row>
    <row r="110" spans="1:14" ht="15.6" x14ac:dyDescent="0.25">
      <c r="A110" s="140"/>
      <c r="B110" s="63"/>
      <c r="C110" s="64"/>
      <c r="D110" s="96"/>
      <c r="E110" s="96"/>
      <c r="F110" s="96"/>
      <c r="G110" s="65"/>
      <c r="H110" s="71" t="s">
        <v>135</v>
      </c>
      <c r="I110" s="72">
        <f>SUM(I108)</f>
        <v>0</v>
      </c>
      <c r="J110" s="86">
        <f>SUM(J108)</f>
        <v>0</v>
      </c>
      <c r="K110" s="72">
        <f>SUM(K108)</f>
        <v>0</v>
      </c>
      <c r="L110" s="86">
        <f>SUM(L108)</f>
        <v>0</v>
      </c>
      <c r="M110" s="72">
        <f>SUM(M108)</f>
        <v>0</v>
      </c>
      <c r="N110" s="86">
        <f>SUM(N108)</f>
        <v>0</v>
      </c>
    </row>
    <row r="111" spans="1:14" ht="15.6" x14ac:dyDescent="0.25">
      <c r="A111" s="140"/>
      <c r="B111" s="63"/>
      <c r="C111" s="64"/>
      <c r="D111" s="96"/>
      <c r="E111" s="96"/>
      <c r="F111" s="96"/>
      <c r="G111" s="65"/>
      <c r="H111" s="180" t="s">
        <v>58</v>
      </c>
      <c r="I111" s="73">
        <f t="shared" ref="I111:J111" si="4">SUM(I110)</f>
        <v>0</v>
      </c>
      <c r="J111" s="87">
        <f t="shared" si="4"/>
        <v>0</v>
      </c>
      <c r="K111" s="73">
        <f t="shared" ref="K111:N111" si="5">SUM(K110)</f>
        <v>0</v>
      </c>
      <c r="L111" s="87">
        <f t="shared" si="5"/>
        <v>0</v>
      </c>
      <c r="M111" s="73">
        <f t="shared" si="5"/>
        <v>0</v>
      </c>
      <c r="N111" s="87">
        <f t="shared" si="5"/>
        <v>0</v>
      </c>
    </row>
    <row r="112" spans="1:14" ht="15.6" x14ac:dyDescent="0.25">
      <c r="A112" s="140"/>
      <c r="B112" s="63"/>
      <c r="C112" s="64"/>
      <c r="D112" s="96"/>
      <c r="E112" s="96"/>
      <c r="F112" s="96"/>
      <c r="G112" s="65"/>
      <c r="H112" s="180"/>
      <c r="I112" s="74"/>
      <c r="J112" s="88"/>
      <c r="K112" s="74"/>
      <c r="L112" s="88"/>
      <c r="M112" s="74"/>
      <c r="N112" s="88"/>
    </row>
    <row r="113" spans="1:14" ht="15.6" x14ac:dyDescent="0.25">
      <c r="A113" s="142"/>
      <c r="B113" s="75"/>
      <c r="C113" s="76"/>
      <c r="D113" s="77"/>
      <c r="E113" s="77"/>
      <c r="F113" s="77"/>
      <c r="G113" s="78"/>
      <c r="H113" s="129" t="s">
        <v>114</v>
      </c>
      <c r="I113" s="79">
        <f>SUM(I84+I101+I111)</f>
        <v>7709.5</v>
      </c>
      <c r="J113" s="130">
        <f>SUM(J84+J101+J111)</f>
        <v>7710</v>
      </c>
      <c r="K113" s="79">
        <f>SUM(K84+K101+K111)</f>
        <v>0</v>
      </c>
      <c r="L113" s="130">
        <f>SUM(L84+L101+L111)</f>
        <v>0</v>
      </c>
      <c r="M113" s="79">
        <f>SUM(M84+M101+M111)</f>
        <v>7709.5</v>
      </c>
      <c r="N113" s="130">
        <f>SUM(N84+N101+N111)</f>
        <v>7710</v>
      </c>
    </row>
    <row r="114" spans="1:14" ht="15.6" x14ac:dyDescent="0.25">
      <c r="A114" s="140"/>
      <c r="B114" s="63"/>
      <c r="C114" s="64"/>
      <c r="D114" s="96"/>
      <c r="E114" s="96"/>
      <c r="F114" s="96"/>
      <c r="G114" s="65"/>
      <c r="H114" s="182"/>
      <c r="I114" s="74"/>
      <c r="J114" s="88"/>
      <c r="K114" s="74"/>
      <c r="L114" s="88"/>
      <c r="M114" s="74"/>
      <c r="N114" s="88"/>
    </row>
    <row r="115" spans="1:14" ht="15.6" x14ac:dyDescent="0.25">
      <c r="A115" s="140"/>
      <c r="B115" s="63"/>
      <c r="C115" s="64"/>
      <c r="D115" s="96"/>
      <c r="E115" s="96"/>
      <c r="F115" s="96"/>
      <c r="G115" s="65"/>
      <c r="H115" s="182" t="s">
        <v>115</v>
      </c>
      <c r="I115" s="74">
        <f>SUM(I83+I110)</f>
        <v>7644.5</v>
      </c>
      <c r="J115" s="88">
        <f>SUM(J83+J110)</f>
        <v>7645</v>
      </c>
      <c r="K115" s="74">
        <f>SUM(K83+K110)</f>
        <v>0</v>
      </c>
      <c r="L115" s="88">
        <f>SUM(L83+L110)</f>
        <v>0</v>
      </c>
      <c r="M115" s="74">
        <f>SUM(M83+M110)</f>
        <v>7644.5</v>
      </c>
      <c r="N115" s="88">
        <f>SUM(N83+N110)</f>
        <v>7645</v>
      </c>
    </row>
    <row r="116" spans="1:14" ht="16.2" thickBot="1" x14ac:dyDescent="0.3">
      <c r="A116" s="143"/>
      <c r="B116" s="131"/>
      <c r="C116" s="132"/>
      <c r="D116" s="133"/>
      <c r="E116" s="133"/>
      <c r="F116" s="133"/>
      <c r="G116" s="134"/>
      <c r="H116" s="135" t="s">
        <v>116</v>
      </c>
      <c r="I116" s="136">
        <f t="shared" ref="I116:J116" si="6">SUM(I100)</f>
        <v>65</v>
      </c>
      <c r="J116" s="137">
        <f t="shared" si="6"/>
        <v>65</v>
      </c>
      <c r="K116" s="136">
        <f t="shared" ref="K116:N116" si="7">SUM(K100)</f>
        <v>0</v>
      </c>
      <c r="L116" s="137">
        <f t="shared" si="7"/>
        <v>0</v>
      </c>
      <c r="M116" s="136">
        <f t="shared" si="7"/>
        <v>65</v>
      </c>
      <c r="N116" s="137">
        <f t="shared" si="7"/>
        <v>65</v>
      </c>
    </row>
    <row r="117" spans="1:14" ht="15.6" x14ac:dyDescent="0.25">
      <c r="A117" s="145"/>
      <c r="B117" s="146"/>
      <c r="C117" s="147"/>
      <c r="D117" s="146"/>
      <c r="E117" s="146"/>
      <c r="F117" s="146"/>
      <c r="G117" s="148"/>
      <c r="H117" s="149"/>
      <c r="I117" s="150"/>
      <c r="J117" s="150"/>
      <c r="K117" s="150"/>
      <c r="L117" s="150"/>
      <c r="M117" s="150"/>
      <c r="N117" s="150"/>
    </row>
  </sheetData>
  <mergeCells count="17">
    <mergeCell ref="K4:L4"/>
    <mergeCell ref="K5:K8"/>
    <mergeCell ref="L5:L8"/>
    <mergeCell ref="M4:N4"/>
    <mergeCell ref="M5:M8"/>
    <mergeCell ref="N5:N8"/>
    <mergeCell ref="D4:F5"/>
    <mergeCell ref="G4:G8"/>
    <mergeCell ref="H4:H8"/>
    <mergeCell ref="I4:J4"/>
    <mergeCell ref="I5:I8"/>
    <mergeCell ref="J5:J8"/>
    <mergeCell ref="A4:A8"/>
    <mergeCell ref="B4:B8"/>
    <mergeCell ref="A1:N1"/>
    <mergeCell ref="A2:N2"/>
    <mergeCell ref="A3:N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0" orientation="portrait" r:id="rId1"/>
  <rowBreaks count="1" manualBreakCount="1">
    <brk id="69" max="1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C.R.A.C.</dc:creator>
  <cp:lastModifiedBy>CHARUE Dominique</cp:lastModifiedBy>
  <cp:lastPrinted>2024-11-13T12:33:18Z</cp:lastPrinted>
  <dcterms:created xsi:type="dcterms:W3CDTF">2000-06-06T09:03:47Z</dcterms:created>
  <dcterms:modified xsi:type="dcterms:W3CDTF">2024-11-13T12:33:24Z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2024-01-24T17:18:57Z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eaa48013-bfdc-465d-91e4-37644c74ba4e</vt:lpwstr>
  </property>
  <property fmtid="{D5CDD505-2E9C-101B-9397-08002B2CF9AE}" pid="8" name="MSIP_Label_97a477d1-147d-4e34-b5e3-7b26d2f44870_ContentBits">
    <vt:lpwstr>0</vt:lpwstr>
  </property>
</Properties>
</file>