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PUB-O7090000\DB\2025 ajusté\SACA UAP 1 AJU 2025 FORMAT en cours\"/>
    </mc:Choice>
  </mc:AlternateContent>
  <xr:revisionPtr revIDLastSave="0" documentId="13_ncr:1_{E88C2295-4301-4529-BAE3-6B1BD14646C5}" xr6:coauthVersionLast="47" xr6:coauthVersionMax="47" xr10:uidLastSave="{00000000-0000-0000-0000-000000000000}"/>
  <bookViews>
    <workbookView xWindow="-108" yWindow="-108" windowWidth="23256" windowHeight="12456" tabRatio="585" activeTab="1" xr2:uid="{00000000-000D-0000-FFFF-FFFF00000000}"/>
  </bookViews>
  <sheets>
    <sheet name="Recettes" sheetId="20" r:id="rId1"/>
    <sheet name="Dépenses" sheetId="21" r:id="rId2"/>
  </sheets>
  <definedNames>
    <definedName name="Details">#REF!</definedName>
    <definedName name="iiiiiiiiiiiiiiiiiiiii">#REF!</definedName>
    <definedName name="_xlnm.Print_Titles" localSheetId="1">Dépenses!$1:$10</definedName>
    <definedName name="_xlnm.Print_Titles" localSheetId="0">Recettes!$1:$10</definedName>
    <definedName name="ooooooooooooooo">#REF!</definedName>
    <definedName name="ppppppppppppppp">#REF!</definedName>
    <definedName name="test">#REF!</definedName>
    <definedName name="test1">#REF!</definedName>
    <definedName name="_xlnm.Print_Area" localSheetId="1">Dépenses!$A$1:$M$219</definedName>
    <definedName name="_xlnm.Print_Area" localSheetId="0">Recettes!$A$1:$J$79</definedName>
  </definedNames>
  <calcPr calcId="191029" concurrentManualCount="1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3" i="20" l="1"/>
  <c r="J74" i="20" s="1"/>
  <c r="I73" i="20"/>
  <c r="I74" i="20" s="1"/>
  <c r="J62" i="20"/>
  <c r="J61" i="20"/>
  <c r="J78" i="20" s="1"/>
  <c r="I61" i="20"/>
  <c r="I62" i="20" s="1"/>
  <c r="J52" i="20"/>
  <c r="J53" i="20" s="1"/>
  <c r="I52" i="20"/>
  <c r="I53" i="20" s="1"/>
  <c r="J34" i="20"/>
  <c r="J79" i="20" s="1"/>
  <c r="I34" i="20"/>
  <c r="I79" i="20" s="1"/>
  <c r="J26" i="20"/>
  <c r="J25" i="20"/>
  <c r="I25" i="20"/>
  <c r="I26" i="20" s="1"/>
  <c r="I190" i="21"/>
  <c r="M215" i="21"/>
  <c r="L215" i="21"/>
  <c r="M214" i="21"/>
  <c r="L214" i="21"/>
  <c r="K214" i="21"/>
  <c r="K215" i="21" s="1"/>
  <c r="J214" i="21"/>
  <c r="J215" i="21" s="1"/>
  <c r="M200" i="21"/>
  <c r="M218" i="21" s="1"/>
  <c r="L200" i="21"/>
  <c r="L218" i="21" s="1"/>
  <c r="K200" i="21"/>
  <c r="J200" i="21"/>
  <c r="J201" i="21" s="1"/>
  <c r="M190" i="21"/>
  <c r="M191" i="21" s="1"/>
  <c r="L190" i="21"/>
  <c r="L191" i="21" s="1"/>
  <c r="K190" i="21"/>
  <c r="K191" i="21" s="1"/>
  <c r="J190" i="21"/>
  <c r="M166" i="21"/>
  <c r="L166" i="21"/>
  <c r="M165" i="21"/>
  <c r="L165" i="21"/>
  <c r="K165" i="21"/>
  <c r="K166" i="21" s="1"/>
  <c r="J165" i="21"/>
  <c r="J166" i="21" s="1"/>
  <c r="M153" i="21"/>
  <c r="M219" i="21" s="1"/>
  <c r="L153" i="21"/>
  <c r="L219" i="21" s="1"/>
  <c r="K153" i="21"/>
  <c r="J153" i="21"/>
  <c r="J154" i="21" s="1"/>
  <c r="M144" i="21"/>
  <c r="L144" i="21"/>
  <c r="K144" i="21"/>
  <c r="J144" i="21"/>
  <c r="M125" i="21"/>
  <c r="M126" i="21" s="1"/>
  <c r="L125" i="21"/>
  <c r="L126" i="21" s="1"/>
  <c r="K125" i="21"/>
  <c r="K126" i="21" s="1"/>
  <c r="J125" i="21"/>
  <c r="J126" i="21" s="1"/>
  <c r="M118" i="21"/>
  <c r="L118" i="21"/>
  <c r="K118" i="21"/>
  <c r="J118" i="21"/>
  <c r="M104" i="21"/>
  <c r="M105" i="21" s="1"/>
  <c r="L104" i="21"/>
  <c r="L105" i="21" s="1"/>
  <c r="K104" i="21"/>
  <c r="K105" i="21" s="1"/>
  <c r="J104" i="21"/>
  <c r="J105" i="21" s="1"/>
  <c r="M86" i="21"/>
  <c r="M87" i="21" s="1"/>
  <c r="L86" i="21"/>
  <c r="L87" i="21" s="1"/>
  <c r="K86" i="21"/>
  <c r="J86" i="21"/>
  <c r="M78" i="21"/>
  <c r="L78" i="21"/>
  <c r="K78" i="21"/>
  <c r="J78" i="21"/>
  <c r="M66" i="21"/>
  <c r="M67" i="21" s="1"/>
  <c r="L66" i="21"/>
  <c r="L67" i="21" s="1"/>
  <c r="K66" i="21"/>
  <c r="K67" i="21" s="1"/>
  <c r="J66" i="21"/>
  <c r="J67" i="21" s="1"/>
  <c r="M56" i="21"/>
  <c r="L56" i="21"/>
  <c r="K56" i="21"/>
  <c r="M55" i="21"/>
  <c r="L55" i="21"/>
  <c r="K55" i="21"/>
  <c r="J55" i="21"/>
  <c r="J56" i="21" s="1"/>
  <c r="J45" i="21"/>
  <c r="M44" i="21"/>
  <c r="M45" i="21" s="1"/>
  <c r="L44" i="21"/>
  <c r="L45" i="21" s="1"/>
  <c r="K44" i="21"/>
  <c r="K45" i="21" s="1"/>
  <c r="J44" i="21"/>
  <c r="M33" i="21"/>
  <c r="L33" i="21"/>
  <c r="K33" i="21"/>
  <c r="J33" i="21"/>
  <c r="I78" i="20" l="1"/>
  <c r="J35" i="20"/>
  <c r="J76" i="20" s="1"/>
  <c r="I35" i="20"/>
  <c r="I76" i="20" s="1"/>
  <c r="J87" i="21"/>
  <c r="K87" i="21"/>
  <c r="K218" i="21"/>
  <c r="J218" i="21"/>
  <c r="J219" i="21"/>
  <c r="K219" i="21"/>
  <c r="M217" i="21"/>
  <c r="K201" i="21"/>
  <c r="K217" i="21" s="1"/>
  <c r="L201" i="21"/>
  <c r="M154" i="21"/>
  <c r="J191" i="21"/>
  <c r="L154" i="21"/>
  <c r="L217" i="21" s="1"/>
  <c r="M201" i="21"/>
  <c r="K154" i="21"/>
  <c r="J217" i="21" l="1"/>
  <c r="I165" i="21" l="1"/>
  <c r="H165" i="21"/>
  <c r="I66" i="21" l="1"/>
  <c r="H66" i="21"/>
  <c r="I214" i="21"/>
  <c r="I215" i="21" s="1"/>
  <c r="H214" i="21"/>
  <c r="H215" i="21" s="1"/>
  <c r="I78" i="21"/>
  <c r="H78" i="21"/>
  <c r="H73" i="20"/>
  <c r="H74" i="20" l="1"/>
  <c r="H34" i="20"/>
  <c r="H61" i="20"/>
  <c r="I200" i="21"/>
  <c r="I201" i="21" s="1"/>
  <c r="H200" i="21"/>
  <c r="H201" i="21" s="1"/>
  <c r="I166" i="21"/>
  <c r="H166" i="21"/>
  <c r="I153" i="21"/>
  <c r="H153" i="21"/>
  <c r="I86" i="21"/>
  <c r="I87" i="21" s="1"/>
  <c r="H86" i="21"/>
  <c r="H87" i="21" s="1"/>
  <c r="H79" i="20" l="1"/>
  <c r="H35" i="20"/>
  <c r="H62" i="20"/>
  <c r="I67" i="21"/>
  <c r="H67" i="21"/>
  <c r="I191" i="21"/>
  <c r="H190" i="21"/>
  <c r="H191" i="21" s="1"/>
  <c r="I144" i="21"/>
  <c r="I154" i="21" s="1"/>
  <c r="H144" i="21"/>
  <c r="H154" i="21" s="1"/>
  <c r="I125" i="21"/>
  <c r="H125" i="21"/>
  <c r="I118" i="21"/>
  <c r="H118" i="21"/>
  <c r="I104" i="21"/>
  <c r="I105" i="21" s="1"/>
  <c r="H104" i="21"/>
  <c r="H105" i="21" s="1"/>
  <c r="I55" i="21"/>
  <c r="I56" i="21" s="1"/>
  <c r="H55" i="21"/>
  <c r="H56" i="21" s="1"/>
  <c r="I44" i="21"/>
  <c r="H44" i="21"/>
  <c r="I33" i="21"/>
  <c r="H33" i="21"/>
  <c r="H52" i="20"/>
  <c r="H25" i="20"/>
  <c r="H26" i="20" s="1"/>
  <c r="H78" i="20" l="1"/>
  <c r="I218" i="21"/>
  <c r="H218" i="21"/>
  <c r="I126" i="21"/>
  <c r="H126" i="21"/>
  <c r="H45" i="21"/>
  <c r="I45" i="21"/>
  <c r="I219" i="21"/>
  <c r="H219" i="21"/>
  <c r="H53" i="20"/>
  <c r="H76" i="20" s="1"/>
  <c r="I217" i="21" l="1"/>
  <c r="H217" i="21"/>
</calcChain>
</file>

<file path=xl/sharedStrings.xml><?xml version="1.0" encoding="utf-8"?>
<sst xmlns="http://schemas.openxmlformats.org/spreadsheetml/2006/main" count="356" uniqueCount="172">
  <si>
    <t>(En milliers EUR)</t>
  </si>
  <si>
    <t>A.B.</t>
  </si>
  <si>
    <t>PR</t>
  </si>
  <si>
    <t>DESIGNATION DES PRODUITS</t>
  </si>
  <si>
    <t>1-2</t>
  </si>
  <si>
    <t>n°</t>
  </si>
  <si>
    <t>3-4</t>
  </si>
  <si>
    <t>sec</t>
  </si>
  <si>
    <t>ord.</t>
  </si>
  <si>
    <t>TOTAL pour le programme 01</t>
  </si>
  <si>
    <t>TOTAL GENERAL DES RECETTES</t>
  </si>
  <si>
    <t>Total TITRE I - RECETTES COURANTES</t>
  </si>
  <si>
    <t>Total TITRE II - RECETTES DE CAPITAL</t>
  </si>
  <si>
    <t>TOTAUX GENERAUX DES DEPENSES</t>
  </si>
  <si>
    <t>Total TITRE I - DEPENSES COURANTES</t>
  </si>
  <si>
    <t>Total TITRE II - DEPENSES DE CAPITAL</t>
  </si>
  <si>
    <t>Rémunération du personnel, y compris les charges sociales</t>
  </si>
  <si>
    <t>Titre I   DEPENSES COURANTES</t>
  </si>
  <si>
    <t>Wallonie-Bruxelles International</t>
  </si>
  <si>
    <t>Service social</t>
  </si>
  <si>
    <t>Indemnités couvrant des charges réelles</t>
  </si>
  <si>
    <t>Indemnités - Heures supplémentaires</t>
  </si>
  <si>
    <t>Assurance complémentaire. Intervention patronale - carr ext.</t>
  </si>
  <si>
    <t>BIJ - Frais de personnel</t>
  </si>
  <si>
    <t>Formation professionnelle</t>
  </si>
  <si>
    <t>Honoraires forfaitaires</t>
  </si>
  <si>
    <t>Provision pension (part patronale)</t>
  </si>
  <si>
    <t>Locaux et matériel</t>
  </si>
  <si>
    <t>Frais de bureau</t>
  </si>
  <si>
    <t>Gestion du contentieux</t>
  </si>
  <si>
    <t>Autres prestations et travaux par tiers</t>
  </si>
  <si>
    <t>BIJ - Frais de fonctionnement</t>
  </si>
  <si>
    <t>Charges financières</t>
  </si>
  <si>
    <t>Acquisitions immobilières nouvelles</t>
  </si>
  <si>
    <t>Titre II  DEPENSES EN CAPITAL</t>
  </si>
  <si>
    <t>Aménagement de bâtiments</t>
  </si>
  <si>
    <t>BIJ - Aménagement de bâtiments</t>
  </si>
  <si>
    <t>Evénements exceptionnels - RW</t>
  </si>
  <si>
    <t>Rémunérations du personnel engagé dans le cadre d'actions à l'étranger</t>
  </si>
  <si>
    <t>Dépenses de toute nature concernant les représentations Wallonie-Bruxelles à l'étranger</t>
  </si>
  <si>
    <t>Aménagements de bâtiments</t>
  </si>
  <si>
    <t>Acquisitions nouvelles de biens meubles</t>
  </si>
  <si>
    <t>Dépenses de toute nature dans le domaine multilatéral CF</t>
  </si>
  <si>
    <t>Dépenses de toute nature dans le domaine multilatéral RW</t>
  </si>
  <si>
    <t>Subventions de projets dans le domaine multilatéral CF</t>
  </si>
  <si>
    <t>Subventions de projets dans le domaine multilatéral RW</t>
  </si>
  <si>
    <t>Cotisations à divers organismes multilatéraux CF</t>
  </si>
  <si>
    <t>Cotisations à divers organismes multilatéraux RW</t>
  </si>
  <si>
    <t>Dépenses de toute nature dans le domaine bilatéral - CF</t>
  </si>
  <si>
    <t>Dépenses de toute nature dans le domaine bilatéral - RW</t>
  </si>
  <si>
    <t>Subventions de projets dans le domaine bilatéral - CF</t>
  </si>
  <si>
    <t>Subventions de projets dans le domaine bilatéral - RW</t>
  </si>
  <si>
    <t>Subventions patrimoniales dans le domaine bilatéral - CF</t>
  </si>
  <si>
    <t>Subventions patrimoniales dans le domaine bilatéral - RW</t>
  </si>
  <si>
    <t>Dépenses de toute nature dans les politiques sectorielles CF</t>
  </si>
  <si>
    <t>Dépenses de toute nature dans les politiques sectorielles RW</t>
  </si>
  <si>
    <t>Subventions de projets dans les politiques sectorielles - CF</t>
  </si>
  <si>
    <t>BIJ - Acquisition mobilier et matériel</t>
  </si>
  <si>
    <t>Amortissement d'emprunts</t>
  </si>
  <si>
    <t>Visibilité internationale WB</t>
  </si>
  <si>
    <t>Visibilité internationale WB - subventions</t>
  </si>
  <si>
    <t>Evénements exceptionnels - CF</t>
  </si>
  <si>
    <t>Subventions de projets dans les politiques sectorielles - RW</t>
  </si>
  <si>
    <t>Subventions patrimoniales dans les politiques sectorielles - CF</t>
  </si>
  <si>
    <t>Subventions patrimoniales dans les politiques sectorielles - RW</t>
  </si>
  <si>
    <t>Acquisitions nouvelles de biens meubles - CF</t>
  </si>
  <si>
    <t>Acquisitions nouvelles de biens meubles - RW</t>
  </si>
  <si>
    <t>Ristournes et non-valeurs</t>
  </si>
  <si>
    <t>BIJ - Divers - Activités exceptionnelles</t>
  </si>
  <si>
    <t>Activités Centre de Ressource SALTO</t>
  </si>
  <si>
    <t>Programmes internationaux WBI - RW</t>
  </si>
  <si>
    <t>Activités EURODESK</t>
  </si>
  <si>
    <t>Activités Programme Européen - Chapitre 2 - Jeunesse</t>
  </si>
  <si>
    <t>Programmes internationaux WBI - CF</t>
  </si>
  <si>
    <t>Activités du programme Jeunesse en Action</t>
  </si>
  <si>
    <t>Contribution MCF dans les activités (Bel'J)</t>
  </si>
  <si>
    <t>Programmes internationaux WBI - COCOF</t>
  </si>
  <si>
    <t>Programmes découlant des dons et legs</t>
  </si>
  <si>
    <t>Corps de Solidarité Européen</t>
  </si>
  <si>
    <t>Divers</t>
  </si>
  <si>
    <t>Récupérations</t>
  </si>
  <si>
    <t>Titre I   RECETTES COURANTES</t>
  </si>
  <si>
    <t>Recettes exceptionnelles</t>
  </si>
  <si>
    <t>BIJ - Dons et legs</t>
  </si>
  <si>
    <t>BIJ - Récupérations diverses</t>
  </si>
  <si>
    <t>Recettes fonctionnelles</t>
  </si>
  <si>
    <t>Intérêts sur placements</t>
  </si>
  <si>
    <t>Produits de la vente de biens mobiliers</t>
  </si>
  <si>
    <t>Titre II  RECETTES EN CAPITAL</t>
  </si>
  <si>
    <t>Dotation de la RW</t>
  </si>
  <si>
    <t>BIJ - Recettes relatives aux programmes européens et internationaux</t>
  </si>
  <si>
    <t>Contribution de la COCOF</t>
  </si>
  <si>
    <t>Dotation de la CF</t>
  </si>
  <si>
    <t>BIJ - Moyens financiers du MCF</t>
  </si>
  <si>
    <t>TITRE VII - ORGANISMES</t>
  </si>
  <si>
    <t xml:space="preserve">Programme 01 </t>
  </si>
  <si>
    <t>Produits résultant de l'exercice de la mission statutaire de WBI</t>
  </si>
  <si>
    <t xml:space="preserve">TOTAL pour le Titre I </t>
  </si>
  <si>
    <t xml:space="preserve">Programme 02 </t>
  </si>
  <si>
    <t>Produits de la vente d'objets patrimoniaux</t>
  </si>
  <si>
    <t xml:space="preserve">TOTAL pour le Titre II </t>
  </si>
  <si>
    <t>TOTAL pour le programme 02</t>
  </si>
  <si>
    <t xml:space="preserve">Programme 03 </t>
  </si>
  <si>
    <t>Intervention du secteur public</t>
  </si>
  <si>
    <t>TOTAL pour le programme 03</t>
  </si>
  <si>
    <t xml:space="preserve">Programme 04 </t>
  </si>
  <si>
    <t>Recettes pour ordre</t>
  </si>
  <si>
    <t>TOTAL pour le programme 04</t>
  </si>
  <si>
    <t>Visibilité Wallonie-Bruxelles</t>
  </si>
  <si>
    <t>Programme d'évènements exceptionnels</t>
  </si>
  <si>
    <t xml:space="preserve">Programme 05 </t>
  </si>
  <si>
    <t>Secteur multilatéral</t>
  </si>
  <si>
    <t>TOTAL pour le programme 05</t>
  </si>
  <si>
    <t xml:space="preserve">Programme 06 </t>
  </si>
  <si>
    <t>Secteur bilatéral</t>
  </si>
  <si>
    <t>TOTAL pour le programme 06</t>
  </si>
  <si>
    <t xml:space="preserve">Programme 07 </t>
  </si>
  <si>
    <t>Politiques sectorielles</t>
  </si>
  <si>
    <t>TOTAL pour le programme 07</t>
  </si>
  <si>
    <t xml:space="preserve">Programme 08 </t>
  </si>
  <si>
    <t>Dépenses particulières</t>
  </si>
  <si>
    <t>TOTAL pour le programme 08</t>
  </si>
  <si>
    <t xml:space="preserve">Programme 09 </t>
  </si>
  <si>
    <t>Activités du BIJ</t>
  </si>
  <si>
    <t>TOTAL pour le programme 09</t>
  </si>
  <si>
    <t xml:space="preserve">Programme 10 </t>
  </si>
  <si>
    <t>Dépenses pour ordre</t>
  </si>
  <si>
    <t>TOTAL pour le programme 10</t>
  </si>
  <si>
    <t xml:space="preserve">BIJ -Intérêts sur placement </t>
  </si>
  <si>
    <t xml:space="preserve">BIJ - Charges financières </t>
  </si>
  <si>
    <t>LIBELLES</t>
  </si>
  <si>
    <t>Activités Corps de Solidarité Européen CES</t>
  </si>
  <si>
    <t>Dépenses de toute nature dans les politiques sectorielles Cocof</t>
  </si>
  <si>
    <t>Code fct.</t>
  </si>
  <si>
    <t>C.E.</t>
  </si>
  <si>
    <t>C.L.</t>
  </si>
  <si>
    <t>Plan de relance culture</t>
  </si>
  <si>
    <t>Programme 99</t>
  </si>
  <si>
    <t>Plan de Relance de la Wallonie (PRW)</t>
  </si>
  <si>
    <t>TOTAL pour le programme 99</t>
  </si>
  <si>
    <r>
      <t xml:space="preserve">Représentation de la Communauté française à l'étranger </t>
    </r>
    <r>
      <rPr>
        <b/>
        <sz val="12"/>
        <rFont val="Times New Roman"/>
        <family val="1"/>
      </rPr>
      <t>et de la Région wallonne à l'étranger</t>
    </r>
  </si>
  <si>
    <t xml:space="preserve">Renforcer le rayonnement de la Wallonie en accentuant la notoriété de la destination Wallonie, en Belgique et à l’étranger : campagnes d’information multicanale polarisée sur des atouts touristiques contribuant au rayonnement de la Wallonie (Projet PRW 192) </t>
  </si>
  <si>
    <t xml:space="preserve">Renforcer le rayonnement de la Wallonie en accentuant la notoriété de la destination Wallonie, en Belgique et à l’étranger : campagnes d’information multicanale polarisée sur des événements et curiosités contribuant au rayonnement de la Wallonie (Projet PRW 193) </t>
  </si>
  <si>
    <t>Renforcer le rayonnement de la Wallonie en accentuant la notoriété de la destination Wallonie, en Belgique et à l’étranger : mise en évidence d'écosystèmes événements-patrimoine, comme facteurs d'attractivité pur la Wallonie (Projet PRW 191)</t>
  </si>
  <si>
    <t>TOTAL pour le Titre I</t>
  </si>
  <si>
    <t>Centres culturels Fédération Wallonie-Bruxelles</t>
  </si>
  <si>
    <t>Subventions de projets dans les politiques sectorielles - Cocof</t>
  </si>
  <si>
    <t>Activités Programme Européen - Chapitre 2 - Sport</t>
  </si>
  <si>
    <t>Moyen perçus de l'UE</t>
  </si>
  <si>
    <t>Actions cofinancées par l'Union européenne (DO 36) - RW</t>
  </si>
  <si>
    <t>Moyens transférés de la DO 36 du SPW</t>
  </si>
  <si>
    <t>Budget initial 2025</t>
  </si>
  <si>
    <t>DO</t>
  </si>
  <si>
    <r>
      <t>Renforcer le rayonnement de la Wallonie en accentuant la notoriété de la destination Wallonie, en Belgique et à l’étranger : Mise en évidence d’écosystèmes événements-patrimoine, comme facteurs d’attractivité pour la Wallonie - Interventions régionales</t>
    </r>
    <r>
      <rPr>
        <sz val="10"/>
        <color theme="1"/>
        <rFont val="Times New Roman"/>
        <family val="1"/>
      </rPr>
      <t xml:space="preserve"> (PRW 191) </t>
    </r>
  </si>
  <si>
    <r>
      <t>Renforcer le rayonnement de la Wallonie en accentuant la notoriété de la destination Wallonie, en Belgique et à l’étranger : campagnes d’information multicanale polarisée sur des atouts touristiques contribuant au rayonnement de la Wallonie - Interventions régionales</t>
    </r>
    <r>
      <rPr>
        <sz val="10"/>
        <color theme="1"/>
        <rFont val="Times New Roman"/>
        <family val="1"/>
      </rPr>
      <t xml:space="preserve"> (PRW 192) </t>
    </r>
  </si>
  <si>
    <r>
      <t>Renforcer le rayonnement de la Wallonie en accentuant la notoriété de la destination Wallonie, en Belgique et à l’étranger : campagnes d’information multicanale polarisée sur des événements et curiosités contribuant au rayonnement de la Wallonie - Interventions régionales</t>
    </r>
    <r>
      <rPr>
        <sz val="10"/>
        <color theme="1"/>
        <rFont val="Times New Roman"/>
        <family val="1"/>
      </rPr>
      <t xml:space="preserve"> (PRW 193)</t>
    </r>
    <r>
      <rPr>
        <sz val="12"/>
        <color theme="1"/>
        <rFont val="Times New Roman"/>
        <family val="1"/>
      </rPr>
      <t xml:space="preserve"> </t>
    </r>
  </si>
  <si>
    <t>Min. ord.</t>
  </si>
  <si>
    <t>Subventions de projets dans le domaine bilatéral - Cocof</t>
  </si>
  <si>
    <t>(Modifié) Fonctionnement de l'organisme</t>
  </si>
  <si>
    <r>
      <t>Renforcer le rayonnement de la Wallonie en accentuant la notoriété de la destination Wallonie, en Belgique et à l’étranger : Mise en évidence d’écosystèmes événements-patrimoine, comme facteurs d’attractivité pour la Wallonie (Projet PRW 191)</t>
    </r>
    <r>
      <rPr>
        <b/>
        <sz val="12"/>
        <color theme="1"/>
        <rFont val="Times New Roman"/>
        <family val="1"/>
      </rPr>
      <t xml:space="preserve"> </t>
    </r>
  </si>
  <si>
    <t>Ajustement</t>
  </si>
  <si>
    <t xml:space="preserve">Crédits ajustés 2025 </t>
  </si>
  <si>
    <t>Crédits initiaux 2025</t>
  </si>
  <si>
    <t>Actions cofinancées par l'Union européenne (DO 14) - CF</t>
  </si>
  <si>
    <t xml:space="preserve">Subvention APEFE - fonctionnement CF </t>
  </si>
  <si>
    <t>Subvention APEFE - fonctionnement RW</t>
  </si>
  <si>
    <t>Trésorerie remboursement</t>
  </si>
  <si>
    <t>Activités programme Européen chapitre 2 Sport</t>
  </si>
  <si>
    <t>Budget ajusté des dépenses pour l'année budgétaire 2025</t>
  </si>
  <si>
    <t>Budget ajusté des recettes pour l'année budgétaire 2025</t>
  </si>
  <si>
    <t>Budget ajusté 2025</t>
  </si>
  <si>
    <t>Moyens transférés de la DO 14 du MCF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</si>
</sst>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00000"/>
    <numFmt numFmtId="166" formatCode="###,##0.0&quot; &quot;;\-\ ###,##0.0&quot; &quot;;0&quot;  &quot;"/>
    <numFmt numFmtId="167" formatCode="###,##0&quot; &quot;;\-###,##0&quot; &quot;;&quot;—  &quot;"/>
  </numFmts>
  <fonts count="23" x14ac:knownFonts="1">
    <font>
      <sz val="10"/>
      <name val="MS Sans Serif"/>
      <family val="2"/>
    </font>
    <font>
      <sz val="10"/>
      <name val="MS Sans Serif"/>
      <family val="2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b/>
      <i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</font>
    <font>
      <i/>
      <sz val="12"/>
      <name val="Times New Roman"/>
      <family val="1"/>
    </font>
    <font>
      <b/>
      <i/>
      <sz val="14"/>
      <name val="Times New Roman"/>
      <family val="1"/>
    </font>
    <font>
      <b/>
      <sz val="10"/>
      <name val="MS Sans Serif"/>
      <family val="2"/>
    </font>
    <font>
      <sz val="8"/>
      <name val="MS Sans Serif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1">
    <xf numFmtId="0" fontId="0" fillId="0" borderId="0" xfId="0"/>
    <xf numFmtId="0" fontId="0" fillId="0" borderId="0" xfId="0" applyFill="1"/>
    <xf numFmtId="164" fontId="6" fillId="0" borderId="2" xfId="1" applyNumberFormat="1" applyFont="1" applyFill="1" applyBorder="1" applyAlignment="1">
      <alignment horizontal="centerContinuous"/>
    </xf>
    <xf numFmtId="164" fontId="6" fillId="0" borderId="6" xfId="1" applyNumberFormat="1" applyFont="1" applyFill="1" applyBorder="1" applyAlignment="1">
      <alignment horizontal="left"/>
    </xf>
    <xf numFmtId="164" fontId="6" fillId="0" borderId="13" xfId="1" applyNumberFormat="1" applyFont="1" applyFill="1" applyBorder="1" applyAlignment="1">
      <alignment horizontal="centerContinuous"/>
    </xf>
    <xf numFmtId="164" fontId="6" fillId="0" borderId="14" xfId="1" applyNumberFormat="1" applyFont="1" applyFill="1" applyBorder="1" applyAlignment="1">
      <alignment horizontal="left"/>
    </xf>
    <xf numFmtId="164" fontId="8" fillId="0" borderId="8" xfId="0" applyNumberFormat="1" applyFont="1" applyFill="1" applyBorder="1" applyAlignment="1">
      <alignment horizontal="center" vertical="top" wrapText="1"/>
    </xf>
    <xf numFmtId="164" fontId="8" fillId="0" borderId="9" xfId="0" applyNumberFormat="1" applyFont="1" applyFill="1" applyBorder="1" applyAlignment="1">
      <alignment horizontal="center" vertical="top" wrapText="1"/>
    </xf>
    <xf numFmtId="164" fontId="8" fillId="0" borderId="7" xfId="0" applyNumberFormat="1" applyFont="1" applyFill="1" applyBorder="1" applyAlignment="1">
      <alignment horizontal="center" vertical="top" wrapText="1"/>
    </xf>
    <xf numFmtId="164" fontId="8" fillId="0" borderId="20" xfId="0" applyNumberFormat="1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right" vertical="top" wrapText="1"/>
    </xf>
    <xf numFmtId="0" fontId="7" fillId="0" borderId="0" xfId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Continuous"/>
    </xf>
    <xf numFmtId="164" fontId="6" fillId="0" borderId="22" xfId="1" applyNumberFormat="1" applyFont="1" applyFill="1" applyBorder="1" applyAlignment="1">
      <alignment horizontal="centerContinuous"/>
    </xf>
    <xf numFmtId="0" fontId="7" fillId="0" borderId="8" xfId="1" applyFont="1" applyFill="1" applyBorder="1" applyAlignment="1">
      <alignment horizontal="center" vertical="center" wrapText="1"/>
    </xf>
    <xf numFmtId="3" fontId="9" fillId="0" borderId="23" xfId="1" applyNumberFormat="1" applyFont="1" applyFill="1" applyBorder="1" applyAlignment="1">
      <alignment vertical="center"/>
    </xf>
    <xf numFmtId="0" fontId="15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 wrapText="1"/>
    </xf>
    <xf numFmtId="3" fontId="9" fillId="0" borderId="1" xfId="1" applyNumberFormat="1" applyFont="1" applyFill="1" applyBorder="1" applyAlignment="1">
      <alignment vertical="center"/>
    </xf>
    <xf numFmtId="3" fontId="15" fillId="0" borderId="24" xfId="1" applyNumberFormat="1" applyFont="1" applyFill="1" applyBorder="1" applyAlignment="1">
      <alignment vertical="center"/>
    </xf>
    <xf numFmtId="0" fontId="18" fillId="0" borderId="0" xfId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top" wrapText="1"/>
    </xf>
    <xf numFmtId="164" fontId="8" fillId="0" borderId="18" xfId="0" applyNumberFormat="1" applyFont="1" applyFill="1" applyBorder="1" applyAlignment="1">
      <alignment horizontal="center" vertical="top" wrapText="1"/>
    </xf>
    <xf numFmtId="164" fontId="8" fillId="0" borderId="11" xfId="0" applyNumberFormat="1" applyFont="1" applyFill="1" applyBorder="1" applyAlignment="1">
      <alignment horizontal="center" vertical="top" wrapText="1"/>
    </xf>
    <xf numFmtId="164" fontId="6" fillId="0" borderId="6" xfId="1" applyNumberFormat="1" applyFont="1" applyFill="1" applyBorder="1" applyAlignment="1">
      <alignment horizontal="centerContinuous"/>
    </xf>
    <xf numFmtId="3" fontId="15" fillId="0" borderId="7" xfId="1" applyNumberFormat="1" applyFont="1" applyFill="1" applyBorder="1" applyAlignment="1">
      <alignment vertical="center"/>
    </xf>
    <xf numFmtId="0" fontId="5" fillId="0" borderId="12" xfId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164" fontId="8" fillId="0" borderId="16" xfId="0" applyNumberFormat="1" applyFont="1" applyFill="1" applyBorder="1" applyAlignment="1">
      <alignment horizontal="center" vertical="top" wrapText="1"/>
    </xf>
    <xf numFmtId="164" fontId="8" fillId="0" borderId="0" xfId="0" applyNumberFormat="1" applyFont="1" applyFill="1" applyBorder="1" applyAlignment="1">
      <alignment horizontal="center" vertical="top" wrapText="1"/>
    </xf>
    <xf numFmtId="164" fontId="8" fillId="0" borderId="17" xfId="0" applyNumberFormat="1" applyFont="1" applyFill="1" applyBorder="1" applyAlignment="1">
      <alignment horizontal="center" vertical="top" wrapText="1"/>
    </xf>
    <xf numFmtId="164" fontId="8" fillId="0" borderId="12" xfId="0" applyNumberFormat="1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vertical="top" wrapText="1"/>
    </xf>
    <xf numFmtId="0" fontId="14" fillId="0" borderId="12" xfId="0" applyFont="1" applyFill="1" applyBorder="1" applyAlignment="1">
      <alignment horizontal="right" vertical="top" wrapText="1"/>
    </xf>
    <xf numFmtId="164" fontId="8" fillId="0" borderId="19" xfId="0" applyNumberFormat="1" applyFont="1" applyFill="1" applyBorder="1" applyAlignment="1">
      <alignment horizontal="center" vertical="top" wrapText="1"/>
    </xf>
    <xf numFmtId="164" fontId="8" fillId="0" borderId="3" xfId="0" applyNumberFormat="1" applyFont="1" applyFill="1" applyBorder="1" applyAlignment="1">
      <alignment horizontal="center" vertical="top" wrapText="1"/>
    </xf>
    <xf numFmtId="3" fontId="9" fillId="0" borderId="24" xfId="1" applyNumberFormat="1" applyFont="1" applyFill="1" applyBorder="1" applyAlignment="1">
      <alignment vertical="center"/>
    </xf>
    <xf numFmtId="0" fontId="17" fillId="0" borderId="0" xfId="1" applyFont="1" applyFill="1" applyBorder="1" applyAlignment="1">
      <alignment horizontal="right" vertical="center" wrapText="1"/>
    </xf>
    <xf numFmtId="0" fontId="15" fillId="0" borderId="0" xfId="1" applyFont="1" applyFill="1" applyBorder="1" applyAlignment="1">
      <alignment horizontal="right" vertical="center" wrapText="1"/>
    </xf>
    <xf numFmtId="3" fontId="15" fillId="0" borderId="1" xfId="1" applyNumberFormat="1" applyFont="1" applyFill="1" applyBorder="1" applyAlignment="1">
      <alignment vertical="center"/>
    </xf>
    <xf numFmtId="0" fontId="10" fillId="0" borderId="12" xfId="0" applyFont="1" applyFill="1" applyBorder="1"/>
    <xf numFmtId="0" fontId="12" fillId="0" borderId="12" xfId="0" applyFont="1" applyFill="1" applyBorder="1" applyAlignment="1">
      <alignment horizontal="right"/>
    </xf>
    <xf numFmtId="3" fontId="9" fillId="0" borderId="26" xfId="1" applyNumberFormat="1" applyFont="1" applyFill="1" applyBorder="1" applyAlignment="1">
      <alignment vertical="center"/>
    </xf>
    <xf numFmtId="0" fontId="15" fillId="0" borderId="17" xfId="1" applyFont="1" applyFill="1" applyBorder="1" applyAlignment="1">
      <alignment horizontal="right" vertical="center" wrapText="1"/>
    </xf>
    <xf numFmtId="0" fontId="9" fillId="0" borderId="12" xfId="1" applyFont="1" applyFill="1" applyBorder="1" applyAlignment="1">
      <alignment horizontal="justify" vertical="center" wrapText="1"/>
    </xf>
    <xf numFmtId="0" fontId="16" fillId="0" borderId="20" xfId="0" applyFont="1" applyFill="1" applyBorder="1" applyAlignment="1">
      <alignment horizontal="right" vertical="top" wrapText="1"/>
    </xf>
    <xf numFmtId="0" fontId="9" fillId="0" borderId="17" xfId="1" applyFont="1" applyFill="1" applyBorder="1" applyAlignment="1">
      <alignment vertical="center" wrapText="1"/>
    </xf>
    <xf numFmtId="0" fontId="17" fillId="0" borderId="12" xfId="1" applyFont="1" applyFill="1" applyBorder="1" applyAlignment="1">
      <alignment horizontal="right" vertical="center" wrapText="1"/>
    </xf>
    <xf numFmtId="0" fontId="9" fillId="0" borderId="12" xfId="1" applyFont="1" applyFill="1" applyBorder="1" applyAlignment="1">
      <alignment horizontal="left" vertical="center" wrapText="1"/>
    </xf>
    <xf numFmtId="0" fontId="17" fillId="0" borderId="12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vertical="center" wrapText="1"/>
    </xf>
    <xf numFmtId="0" fontId="0" fillId="0" borderId="0" xfId="0" applyAlignment="1">
      <alignment wrapText="1"/>
    </xf>
    <xf numFmtId="165" fontId="8" fillId="0" borderId="9" xfId="1" applyNumberFormat="1" applyFont="1" applyFill="1" applyBorder="1" applyAlignment="1">
      <alignment horizontal="center" vertical="top" wrapText="1"/>
    </xf>
    <xf numFmtId="165" fontId="8" fillId="0" borderId="12" xfId="1" applyNumberFormat="1" applyFont="1" applyFill="1" applyBorder="1" applyAlignment="1">
      <alignment horizontal="center" vertical="top" wrapText="1"/>
    </xf>
    <xf numFmtId="165" fontId="8" fillId="0" borderId="18" xfId="1" applyNumberFormat="1" applyFont="1" applyFill="1" applyBorder="1" applyAlignment="1">
      <alignment horizontal="center" vertical="top" wrapText="1"/>
    </xf>
    <xf numFmtId="165" fontId="8" fillId="0" borderId="3" xfId="1" applyNumberFormat="1" applyFont="1" applyFill="1" applyBorder="1" applyAlignment="1">
      <alignment horizontal="center" vertical="top" wrapText="1"/>
    </xf>
    <xf numFmtId="3" fontId="9" fillId="0" borderId="16" xfId="1" applyNumberFormat="1" applyFont="1" applyFill="1" applyBorder="1" applyAlignment="1">
      <alignment vertical="center"/>
    </xf>
    <xf numFmtId="3" fontId="9" fillId="0" borderId="12" xfId="1" applyNumberFormat="1" applyFont="1" applyFill="1" applyBorder="1" applyAlignment="1">
      <alignment vertical="center"/>
    </xf>
    <xf numFmtId="3" fontId="9" fillId="0" borderId="28" xfId="1" applyNumberFormat="1" applyFont="1" applyFill="1" applyBorder="1" applyAlignment="1">
      <alignment vertical="center"/>
    </xf>
    <xf numFmtId="3" fontId="15" fillId="0" borderId="28" xfId="1" applyNumberFormat="1" applyFont="1" applyFill="1" applyBorder="1" applyAlignment="1">
      <alignment vertical="center"/>
    </xf>
    <xf numFmtId="3" fontId="15" fillId="0" borderId="12" xfId="1" applyNumberFormat="1" applyFont="1" applyFill="1" applyBorder="1" applyAlignment="1">
      <alignment vertical="center"/>
    </xf>
    <xf numFmtId="164" fontId="9" fillId="0" borderId="12" xfId="0" applyNumberFormat="1" applyFont="1" applyFill="1" applyBorder="1" applyAlignment="1">
      <alignment horizontal="center" vertical="top" wrapText="1"/>
    </xf>
    <xf numFmtId="164" fontId="9" fillId="0" borderId="0" xfId="0" applyNumberFormat="1" applyFont="1" applyFill="1" applyBorder="1" applyAlignment="1">
      <alignment horizontal="center" vertical="top" wrapText="1"/>
    </xf>
    <xf numFmtId="165" fontId="9" fillId="0" borderId="12" xfId="1" applyNumberFormat="1" applyFont="1" applyFill="1" applyBorder="1" applyAlignment="1">
      <alignment horizontal="center" vertical="top" wrapText="1"/>
    </xf>
    <xf numFmtId="0" fontId="9" fillId="0" borderId="12" xfId="1" applyFont="1" applyFill="1" applyBorder="1" applyAlignment="1">
      <alignment horizontal="justify" vertical="top" wrapText="1"/>
    </xf>
    <xf numFmtId="3" fontId="9" fillId="0" borderId="24" xfId="1" applyNumberFormat="1" applyFont="1" applyFill="1" applyBorder="1" applyAlignment="1">
      <alignment vertical="top"/>
    </xf>
    <xf numFmtId="164" fontId="8" fillId="0" borderId="12" xfId="0" applyNumberFormat="1" applyFont="1" applyBorder="1" applyAlignment="1">
      <alignment horizontal="center" vertical="top" wrapText="1"/>
    </xf>
    <xf numFmtId="164" fontId="8" fillId="0" borderId="16" xfId="0" applyNumberFormat="1" applyFont="1" applyBorder="1" applyAlignment="1">
      <alignment horizontal="center" vertical="top" wrapText="1"/>
    </xf>
    <xf numFmtId="164" fontId="8" fillId="0" borderId="17" xfId="0" applyNumberFormat="1" applyFont="1" applyBorder="1" applyAlignment="1">
      <alignment horizontal="center" vertical="top" wrapText="1"/>
    </xf>
    <xf numFmtId="165" fontId="8" fillId="0" borderId="12" xfId="1" applyNumberFormat="1" applyFont="1" applyBorder="1" applyAlignment="1">
      <alignment horizontal="center" vertical="top" wrapText="1"/>
    </xf>
    <xf numFmtId="0" fontId="9" fillId="0" borderId="12" xfId="1" applyFont="1" applyBorder="1" applyAlignment="1">
      <alignment horizontal="justify" vertical="center" wrapText="1"/>
    </xf>
    <xf numFmtId="3" fontId="9" fillId="0" borderId="12" xfId="1" applyNumberFormat="1" applyFont="1" applyBorder="1" applyAlignment="1">
      <alignment vertical="center"/>
    </xf>
    <xf numFmtId="0" fontId="13" fillId="0" borderId="12" xfId="0" applyFont="1" applyBorder="1" applyAlignment="1">
      <alignment horizontal="center" vertical="top" wrapText="1"/>
    </xf>
    <xf numFmtId="3" fontId="15" fillId="0" borderId="12" xfId="1" applyNumberFormat="1" applyFont="1" applyBorder="1" applyAlignment="1">
      <alignment vertical="center"/>
    </xf>
    <xf numFmtId="0" fontId="12" fillId="0" borderId="12" xfId="0" applyFont="1" applyBorder="1" applyAlignment="1">
      <alignment horizontal="right"/>
    </xf>
    <xf numFmtId="0" fontId="14" fillId="0" borderId="12" xfId="0" applyFont="1" applyBorder="1" applyAlignment="1">
      <alignment horizontal="right" vertical="top" wrapText="1"/>
    </xf>
    <xf numFmtId="3" fontId="9" fillId="0" borderId="28" xfId="1" applyNumberFormat="1" applyFont="1" applyBorder="1" applyAlignment="1">
      <alignment vertical="center"/>
    </xf>
    <xf numFmtId="3" fontId="15" fillId="0" borderId="28" xfId="1" applyNumberFormat="1" applyFont="1" applyBorder="1" applyAlignment="1">
      <alignment vertical="center"/>
    </xf>
    <xf numFmtId="164" fontId="8" fillId="0" borderId="0" xfId="0" applyNumberFormat="1" applyFont="1" applyBorder="1" applyAlignment="1">
      <alignment horizontal="center" vertical="top" wrapText="1"/>
    </xf>
    <xf numFmtId="164" fontId="9" fillId="0" borderId="12" xfId="0" applyNumberFormat="1" applyFont="1" applyBorder="1" applyAlignment="1">
      <alignment horizontal="center" vertical="top" wrapText="1"/>
    </xf>
    <xf numFmtId="165" fontId="9" fillId="0" borderId="12" xfId="1" applyNumberFormat="1" applyFont="1" applyBorder="1" applyAlignment="1">
      <alignment horizontal="center" vertical="top" wrapText="1"/>
    </xf>
    <xf numFmtId="0" fontId="9" fillId="0" borderId="12" xfId="1" applyFont="1" applyBorder="1" applyAlignment="1">
      <alignment horizontal="justify" vertical="top" wrapText="1"/>
    </xf>
    <xf numFmtId="3" fontId="9" fillId="0" borderId="24" xfId="1" applyNumberFormat="1" applyFont="1" applyBorder="1" applyAlignment="1">
      <alignment vertical="top"/>
    </xf>
    <xf numFmtId="3" fontId="9" fillId="0" borderId="24" xfId="1" applyNumberFormat="1" applyFont="1" applyBorder="1" applyAlignment="1">
      <alignment vertical="center"/>
    </xf>
    <xf numFmtId="3" fontId="15" fillId="0" borderId="24" xfId="1" applyNumberFormat="1" applyFont="1" applyBorder="1" applyAlignment="1">
      <alignment vertical="center"/>
    </xf>
    <xf numFmtId="3" fontId="9" fillId="0" borderId="5" xfId="1" applyNumberFormat="1" applyFont="1" applyBorder="1" applyAlignment="1">
      <alignment vertical="center"/>
    </xf>
    <xf numFmtId="3" fontId="15" fillId="0" borderId="27" xfId="1" applyNumberFormat="1" applyFont="1" applyBorder="1" applyAlignment="1">
      <alignment vertical="center"/>
    </xf>
    <xf numFmtId="164" fontId="9" fillId="0" borderId="0" xfId="0" applyNumberFormat="1" applyFont="1" applyBorder="1" applyAlignment="1">
      <alignment horizontal="center" vertical="top" wrapText="1"/>
    </xf>
    <xf numFmtId="0" fontId="9" fillId="0" borderId="0" xfId="1" applyFont="1" applyBorder="1" applyAlignment="1">
      <alignment vertical="center" wrapText="1"/>
    </xf>
    <xf numFmtId="0" fontId="15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left" vertical="center" wrapText="1"/>
    </xf>
    <xf numFmtId="0" fontId="17" fillId="0" borderId="0" xfId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right" vertical="center" wrapText="1"/>
    </xf>
    <xf numFmtId="0" fontId="15" fillId="0" borderId="0" xfId="1" applyFont="1" applyBorder="1" applyAlignment="1">
      <alignment horizontal="right" vertical="center" wrapText="1"/>
    </xf>
    <xf numFmtId="0" fontId="0" fillId="0" borderId="0" xfId="0" applyFill="1" applyBorder="1"/>
    <xf numFmtId="3" fontId="15" fillId="0" borderId="3" xfId="1" applyNumberFormat="1" applyFont="1" applyFill="1" applyBorder="1" applyAlignment="1">
      <alignment vertical="center"/>
    </xf>
    <xf numFmtId="3" fontId="15" fillId="0" borderId="5" xfId="1" applyNumberFormat="1" applyFont="1" applyFill="1" applyBorder="1" applyAlignment="1">
      <alignment vertical="center"/>
    </xf>
    <xf numFmtId="0" fontId="5" fillId="0" borderId="12" xfId="1" applyFont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right" vertical="top" wrapText="1"/>
    </xf>
    <xf numFmtId="0" fontId="15" fillId="0" borderId="12" xfId="1" applyFont="1" applyFill="1" applyBorder="1" applyAlignment="1">
      <alignment horizontal="right" vertical="center" wrapText="1"/>
    </xf>
    <xf numFmtId="3" fontId="9" fillId="2" borderId="24" xfId="1" applyNumberFormat="1" applyFont="1" applyFill="1" applyBorder="1" applyAlignment="1">
      <alignment vertical="center"/>
    </xf>
    <xf numFmtId="3" fontId="9" fillId="0" borderId="5" xfId="1" applyNumberFormat="1" applyFont="1" applyFill="1" applyBorder="1" applyAlignment="1">
      <alignment vertical="center"/>
    </xf>
    <xf numFmtId="164" fontId="9" fillId="0" borderId="16" xfId="0" applyNumberFormat="1" applyFont="1" applyBorder="1" applyAlignment="1">
      <alignment horizontal="center" vertical="top" wrapText="1"/>
    </xf>
    <xf numFmtId="164" fontId="9" fillId="0" borderId="17" xfId="0" applyNumberFormat="1" applyFont="1" applyBorder="1" applyAlignment="1">
      <alignment horizontal="center" vertical="top" wrapText="1"/>
    </xf>
    <xf numFmtId="164" fontId="9" fillId="0" borderId="16" xfId="0" applyNumberFormat="1" applyFont="1" applyFill="1" applyBorder="1" applyAlignment="1">
      <alignment horizontal="center" vertical="top" wrapText="1"/>
    </xf>
    <xf numFmtId="164" fontId="9" fillId="0" borderId="17" xfId="0" applyNumberFormat="1" applyFont="1" applyFill="1" applyBorder="1" applyAlignment="1">
      <alignment horizontal="center" vertical="top" wrapText="1"/>
    </xf>
    <xf numFmtId="165" fontId="9" fillId="0" borderId="12" xfId="1" applyNumberFormat="1" applyFont="1" applyBorder="1" applyAlignment="1">
      <alignment horizontal="center" vertical="top"/>
    </xf>
    <xf numFmtId="0" fontId="21" fillId="0" borderId="12" xfId="0" applyFont="1" applyBorder="1" applyAlignment="1">
      <alignment horizontal="left" vertical="top" wrapText="1"/>
    </xf>
    <xf numFmtId="3" fontId="9" fillId="0" borderId="12" xfId="1" applyNumberFormat="1" applyFont="1" applyBorder="1" applyAlignment="1">
      <alignment vertical="top"/>
    </xf>
    <xf numFmtId="0" fontId="0" fillId="0" borderId="0" xfId="0" applyAlignment="1">
      <alignment vertical="top"/>
    </xf>
    <xf numFmtId="165" fontId="8" fillId="0" borderId="0" xfId="1" applyNumberFormat="1" applyFont="1" applyFill="1" applyBorder="1" applyAlignment="1">
      <alignment horizontal="center" vertical="top" wrapText="1"/>
    </xf>
    <xf numFmtId="3" fontId="15" fillId="0" borderId="0" xfId="1" applyNumberFormat="1" applyFont="1" applyFill="1" applyBorder="1" applyAlignment="1">
      <alignment vertical="center"/>
    </xf>
    <xf numFmtId="164" fontId="8" fillId="0" borderId="30" xfId="0" applyNumberFormat="1" applyFont="1" applyFill="1" applyBorder="1" applyAlignment="1">
      <alignment horizontal="center" vertical="top" wrapText="1"/>
    </xf>
    <xf numFmtId="164" fontId="8" fillId="0" borderId="31" xfId="0" applyNumberFormat="1" applyFont="1" applyFill="1" applyBorder="1" applyAlignment="1">
      <alignment horizontal="center" vertical="top" wrapText="1"/>
    </xf>
    <xf numFmtId="164" fontId="8" fillId="0" borderId="32" xfId="0" applyNumberFormat="1" applyFont="1" applyFill="1" applyBorder="1" applyAlignment="1">
      <alignment horizontal="center" vertical="top" wrapText="1"/>
    </xf>
    <xf numFmtId="164" fontId="8" fillId="0" borderId="33" xfId="0" applyNumberFormat="1" applyFont="1" applyFill="1" applyBorder="1" applyAlignment="1">
      <alignment horizontal="center" vertical="top" wrapText="1"/>
    </xf>
    <xf numFmtId="165" fontId="8" fillId="0" borderId="30" xfId="1" applyNumberFormat="1" applyFont="1" applyFill="1" applyBorder="1" applyAlignment="1">
      <alignment horizontal="center" vertical="top" wrapText="1"/>
    </xf>
    <xf numFmtId="0" fontId="10" fillId="0" borderId="30" xfId="0" applyFont="1" applyFill="1" applyBorder="1" applyAlignment="1">
      <alignment vertical="top" wrapText="1"/>
    </xf>
    <xf numFmtId="3" fontId="9" fillId="0" borderId="30" xfId="1" applyNumberFormat="1" applyFont="1" applyFill="1" applyBorder="1" applyAlignment="1">
      <alignment vertical="center"/>
    </xf>
    <xf numFmtId="0" fontId="9" fillId="0" borderId="30" xfId="1" applyFont="1" applyFill="1" applyBorder="1" applyAlignment="1">
      <alignment horizontal="center" wrapText="1"/>
    </xf>
    <xf numFmtId="0" fontId="9" fillId="0" borderId="12" xfId="1" applyFont="1" applyFill="1" applyBorder="1" applyAlignment="1">
      <alignment horizontal="center" wrapText="1"/>
    </xf>
    <xf numFmtId="0" fontId="9" fillId="0" borderId="12" xfId="1" applyFont="1" applyBorder="1" applyAlignment="1">
      <alignment horizontal="center" wrapText="1"/>
    </xf>
    <xf numFmtId="0" fontId="9" fillId="0" borderId="18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wrapText="1"/>
    </xf>
    <xf numFmtId="0" fontId="9" fillId="0" borderId="12" xfId="1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2" xfId="0" applyFill="1" applyBorder="1"/>
    <xf numFmtId="0" fontId="21" fillId="0" borderId="13" xfId="0" quotePrefix="1" applyFont="1" applyBorder="1" applyAlignment="1">
      <alignment vertical="top" wrapText="1"/>
    </xf>
    <xf numFmtId="0" fontId="0" fillId="0" borderId="12" xfId="0" applyBorder="1"/>
    <xf numFmtId="0" fontId="9" fillId="0" borderId="0" xfId="1" applyFont="1" applyFill="1" applyBorder="1" applyAlignment="1">
      <alignment horizontal="center" vertical="top" wrapText="1"/>
    </xf>
    <xf numFmtId="3" fontId="9" fillId="0" borderId="0" xfId="1" applyNumberFormat="1" applyFont="1" applyFill="1" applyBorder="1" applyAlignment="1">
      <alignment vertical="center"/>
    </xf>
    <xf numFmtId="164" fontId="9" fillId="0" borderId="18" xfId="0" applyNumberFormat="1" applyFont="1" applyBorder="1" applyAlignment="1">
      <alignment horizontal="center" vertical="top" wrapText="1"/>
    </xf>
    <xf numFmtId="164" fontId="9" fillId="0" borderId="11" xfId="0" applyNumberFormat="1" applyFont="1" applyBorder="1" applyAlignment="1">
      <alignment horizontal="center" vertical="top" wrapText="1"/>
    </xf>
    <xf numFmtId="165" fontId="9" fillId="0" borderId="18" xfId="1" applyNumberFormat="1" applyFont="1" applyBorder="1" applyAlignment="1">
      <alignment horizontal="center" vertical="top" wrapText="1"/>
    </xf>
    <xf numFmtId="0" fontId="9" fillId="0" borderId="18" xfId="1" applyFont="1" applyBorder="1" applyAlignment="1">
      <alignment horizontal="justify" vertical="top" wrapText="1"/>
    </xf>
    <xf numFmtId="3" fontId="9" fillId="0" borderId="26" xfId="1" applyNumberFormat="1" applyFont="1" applyBorder="1" applyAlignment="1">
      <alignment vertical="center"/>
    </xf>
    <xf numFmtId="0" fontId="15" fillId="0" borderId="11" xfId="1" applyFont="1" applyFill="1" applyBorder="1" applyAlignment="1">
      <alignment horizontal="right" vertical="center" wrapText="1"/>
    </xf>
    <xf numFmtId="0" fontId="17" fillId="0" borderId="20" xfId="1" applyFont="1" applyFill="1" applyBorder="1" applyAlignment="1">
      <alignment horizontal="right" vertical="center" wrapText="1"/>
    </xf>
    <xf numFmtId="0" fontId="15" fillId="0" borderId="18" xfId="1" applyFont="1" applyFill="1" applyBorder="1" applyAlignment="1">
      <alignment horizontal="right" vertical="center" wrapText="1"/>
    </xf>
    <xf numFmtId="0" fontId="9" fillId="0" borderId="36" xfId="1" applyFont="1" applyFill="1" applyBorder="1" applyAlignment="1">
      <alignment horizontal="center" wrapText="1"/>
    </xf>
    <xf numFmtId="164" fontId="8" fillId="0" borderId="36" xfId="0" applyNumberFormat="1" applyFont="1" applyFill="1" applyBorder="1" applyAlignment="1">
      <alignment horizontal="center" vertical="top" wrapText="1"/>
    </xf>
    <xf numFmtId="164" fontId="8" fillId="0" borderId="37" xfId="0" applyNumberFormat="1" applyFont="1" applyFill="1" applyBorder="1" applyAlignment="1">
      <alignment horizontal="center" vertical="top" wrapText="1"/>
    </xf>
    <xf numFmtId="164" fontId="8" fillId="0" borderId="38" xfId="0" applyNumberFormat="1" applyFont="1" applyFill="1" applyBorder="1" applyAlignment="1">
      <alignment horizontal="center" vertical="top" wrapText="1"/>
    </xf>
    <xf numFmtId="164" fontId="8" fillId="0" borderId="39" xfId="0" applyNumberFormat="1" applyFont="1" applyFill="1" applyBorder="1" applyAlignment="1">
      <alignment horizontal="center" vertical="top" wrapText="1"/>
    </xf>
    <xf numFmtId="165" fontId="8" fillId="0" borderId="36" xfId="1" applyNumberFormat="1" applyFont="1" applyFill="1" applyBorder="1" applyAlignment="1">
      <alignment horizontal="center" vertical="top" wrapText="1"/>
    </xf>
    <xf numFmtId="0" fontId="16" fillId="0" borderId="38" xfId="0" applyFont="1" applyFill="1" applyBorder="1" applyAlignment="1">
      <alignment horizontal="right" vertical="top" wrapText="1"/>
    </xf>
    <xf numFmtId="3" fontId="15" fillId="0" borderId="36" xfId="1" applyNumberFormat="1" applyFont="1" applyFill="1" applyBorder="1" applyAlignment="1">
      <alignment vertical="center"/>
    </xf>
    <xf numFmtId="164" fontId="6" fillId="0" borderId="35" xfId="1" applyNumberFormat="1" applyFont="1" applyFill="1" applyBorder="1" applyAlignment="1">
      <alignment horizontal="centerContinuous"/>
    </xf>
    <xf numFmtId="164" fontId="6" fillId="0" borderId="34" xfId="1" applyNumberFormat="1" applyFont="1" applyFill="1" applyBorder="1" applyAlignment="1">
      <alignment horizontal="centerContinuous"/>
    </xf>
    <xf numFmtId="164" fontId="6" fillId="0" borderId="41" xfId="1" applyNumberFormat="1" applyFont="1" applyFill="1" applyBorder="1" applyAlignment="1">
      <alignment horizontal="centerContinuous"/>
    </xf>
    <xf numFmtId="3" fontId="9" fillId="0" borderId="40" xfId="1" applyNumberFormat="1" applyFont="1" applyFill="1" applyBorder="1" applyAlignment="1">
      <alignment vertical="center"/>
    </xf>
    <xf numFmtId="3" fontId="9" fillId="0" borderId="22" xfId="1" applyNumberFormat="1" applyFont="1" applyFill="1" applyBorder="1" applyAlignment="1">
      <alignment vertical="center"/>
    </xf>
    <xf numFmtId="3" fontId="9" fillId="0" borderId="22" xfId="1" applyNumberFormat="1" applyFont="1" applyBorder="1" applyAlignment="1">
      <alignment vertical="top"/>
    </xf>
    <xf numFmtId="3" fontId="9" fillId="0" borderId="43" xfId="1" applyNumberFormat="1" applyFont="1" applyFill="1" applyBorder="1" applyAlignment="1">
      <alignment vertical="center"/>
    </xf>
    <xf numFmtId="3" fontId="15" fillId="0" borderId="43" xfId="1" applyNumberFormat="1" applyFont="1" applyFill="1" applyBorder="1" applyAlignment="1">
      <alignment vertical="center"/>
    </xf>
    <xf numFmtId="3" fontId="9" fillId="0" borderId="22" xfId="1" applyNumberFormat="1" applyFont="1" applyFill="1" applyBorder="1" applyAlignment="1">
      <alignment vertical="top"/>
    </xf>
    <xf numFmtId="3" fontId="9" fillId="0" borderId="29" xfId="1" applyNumberFormat="1" applyFont="1" applyFill="1" applyBorder="1" applyAlignment="1">
      <alignment vertical="center"/>
    </xf>
    <xf numFmtId="3" fontId="15" fillId="0" borderId="20" xfId="1" applyNumberFormat="1" applyFont="1" applyFill="1" applyBorder="1" applyAlignment="1">
      <alignment vertical="center"/>
    </xf>
    <xf numFmtId="3" fontId="9" fillId="0" borderId="22" xfId="1" applyNumberFormat="1" applyFont="1" applyBorder="1" applyAlignment="1">
      <alignment vertical="center"/>
    </xf>
    <xf numFmtId="3" fontId="9" fillId="0" borderId="17" xfId="1" applyNumberFormat="1" applyFont="1" applyFill="1" applyBorder="1" applyAlignment="1">
      <alignment vertical="center"/>
    </xf>
    <xf numFmtId="3" fontId="9" fillId="0" borderId="4" xfId="1" applyNumberFormat="1" applyFont="1" applyFill="1" applyBorder="1" applyAlignment="1">
      <alignment vertical="center"/>
    </xf>
    <xf numFmtId="3" fontId="15" fillId="0" borderId="22" xfId="1" applyNumberFormat="1" applyFont="1" applyFill="1" applyBorder="1" applyAlignment="1">
      <alignment vertical="center"/>
    </xf>
    <xf numFmtId="3" fontId="15" fillId="0" borderId="4" xfId="1" applyNumberFormat="1" applyFont="1" applyFill="1" applyBorder="1" applyAlignment="1">
      <alignment vertical="center"/>
    </xf>
    <xf numFmtId="3" fontId="9" fillId="0" borderId="29" xfId="1" applyNumberFormat="1" applyFont="1" applyBorder="1" applyAlignment="1">
      <alignment vertical="center"/>
    </xf>
    <xf numFmtId="3" fontId="15" fillId="0" borderId="22" xfId="1" applyNumberFormat="1" applyFont="1" applyBorder="1" applyAlignment="1">
      <alignment vertical="center"/>
    </xf>
    <xf numFmtId="3" fontId="9" fillId="0" borderId="4" xfId="1" applyNumberFormat="1" applyFont="1" applyBorder="1" applyAlignment="1">
      <alignment vertical="center"/>
    </xf>
    <xf numFmtId="3" fontId="15" fillId="0" borderId="43" xfId="1" applyNumberFormat="1" applyFont="1" applyBorder="1" applyAlignment="1">
      <alignment vertical="center"/>
    </xf>
    <xf numFmtId="0" fontId="9" fillId="0" borderId="9" xfId="1" applyFont="1" applyFill="1" applyBorder="1" applyAlignment="1">
      <alignment horizontal="center" vertical="top" wrapText="1"/>
    </xf>
    <xf numFmtId="0" fontId="9" fillId="0" borderId="12" xfId="1" applyFont="1" applyBorder="1" applyAlignment="1">
      <alignment horizontal="center" vertical="top" wrapText="1"/>
    </xf>
    <xf numFmtId="0" fontId="9" fillId="0" borderId="18" xfId="1" applyFont="1" applyFill="1" applyBorder="1" applyAlignment="1">
      <alignment horizontal="center" vertical="top" wrapText="1"/>
    </xf>
    <xf numFmtId="0" fontId="9" fillId="0" borderId="3" xfId="1" applyFont="1" applyFill="1" applyBorder="1" applyAlignment="1">
      <alignment horizontal="center" vertical="top" wrapText="1"/>
    </xf>
    <xf numFmtId="0" fontId="9" fillId="0" borderId="18" xfId="1" applyFont="1" applyBorder="1" applyAlignment="1">
      <alignment horizontal="center" vertical="top" wrapText="1"/>
    </xf>
    <xf numFmtId="0" fontId="9" fillId="0" borderId="36" xfId="1" applyFont="1" applyFill="1" applyBorder="1" applyAlignment="1">
      <alignment horizontal="center" vertical="top" wrapText="1"/>
    </xf>
    <xf numFmtId="3" fontId="15" fillId="0" borderId="44" xfId="1" applyNumberFormat="1" applyFont="1" applyFill="1" applyBorder="1" applyAlignment="1">
      <alignment vertical="center"/>
    </xf>
    <xf numFmtId="3" fontId="15" fillId="0" borderId="45" xfId="1" applyNumberFormat="1" applyFont="1" applyFill="1" applyBorder="1" applyAlignment="1">
      <alignment vertical="center"/>
    </xf>
    <xf numFmtId="0" fontId="12" fillId="0" borderId="3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6" fillId="0" borderId="3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164" fontId="6" fillId="0" borderId="30" xfId="1" applyNumberFormat="1" applyFont="1" applyFill="1" applyBorder="1" applyAlignment="1">
      <alignment horizontal="center" vertical="center"/>
    </xf>
    <xf numFmtId="0" fontId="19" fillId="0" borderId="12" xfId="0" applyFont="1" applyBorder="1" applyAlignment="1">
      <alignment vertical="center"/>
    </xf>
    <xf numFmtId="164" fontId="6" fillId="0" borderId="31" xfId="1" applyNumberFormat="1" applyFont="1" applyFill="1" applyBorder="1" applyAlignment="1">
      <alignment horizontal="center" vertical="center"/>
    </xf>
    <xf numFmtId="0" fontId="19" fillId="0" borderId="32" xfId="0" applyFont="1" applyBorder="1" applyAlignment="1">
      <alignment vertical="center"/>
    </xf>
    <xf numFmtId="0" fontId="19" fillId="0" borderId="33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164" fontId="6" fillId="0" borderId="30" xfId="1" applyNumberFormat="1" applyFont="1" applyFill="1" applyBorder="1" applyAlignment="1">
      <alignment horizontal="center" vertical="center" wrapText="1"/>
    </xf>
    <xf numFmtId="164" fontId="6" fillId="0" borderId="12" xfId="1" applyNumberFormat="1" applyFont="1" applyFill="1" applyBorder="1" applyAlignment="1">
      <alignment horizontal="center" vertical="center" wrapText="1"/>
    </xf>
    <xf numFmtId="167" fontId="15" fillId="0" borderId="42" xfId="1" applyNumberFormat="1" applyFont="1" applyFill="1" applyBorder="1" applyAlignment="1">
      <alignment horizontal="center" vertical="center" wrapText="1"/>
    </xf>
    <xf numFmtId="167" fontId="4" fillId="0" borderId="5" xfId="1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167" fontId="4" fillId="0" borderId="4" xfId="1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wrapText="1"/>
    </xf>
    <xf numFmtId="0" fontId="0" fillId="0" borderId="41" xfId="0" applyBorder="1" applyAlignment="1">
      <alignment wrapText="1"/>
    </xf>
    <xf numFmtId="0" fontId="15" fillId="0" borderId="30" xfId="1" applyFont="1" applyFill="1" applyBorder="1" applyAlignment="1">
      <alignment horizontal="center" vertical="center" wrapText="1"/>
    </xf>
    <xf numFmtId="0" fontId="15" fillId="0" borderId="12" xfId="1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horizontal="center" vertical="center" wrapText="1"/>
    </xf>
    <xf numFmtId="164" fontId="6" fillId="0" borderId="15" xfId="1" applyNumberFormat="1" applyFont="1" applyFill="1" applyBorder="1" applyAlignment="1">
      <alignment horizontal="center" vertical="center" wrapText="1"/>
    </xf>
    <xf numFmtId="166" fontId="6" fillId="0" borderId="30" xfId="1" applyNumberFormat="1" applyFont="1" applyFill="1" applyBorder="1" applyAlignment="1">
      <alignment horizontal="center" vertical="center" wrapText="1"/>
    </xf>
    <xf numFmtId="166" fontId="6" fillId="0" borderId="12" xfId="1" applyNumberFormat="1" applyFont="1" applyFill="1" applyBorder="1" applyAlignment="1">
      <alignment horizontal="center" vertical="center" wrapText="1"/>
    </xf>
    <xf numFmtId="166" fontId="6" fillId="0" borderId="15" xfId="1" applyNumberFormat="1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vertical="center"/>
    </xf>
    <xf numFmtId="0" fontId="3" fillId="0" borderId="38" xfId="0" applyFont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J80"/>
  <sheetViews>
    <sheetView topLeftCell="A73" zoomScaleNormal="100" zoomScaleSheetLayoutView="100" workbookViewId="0">
      <selection activeCell="G56" sqref="G56"/>
    </sheetView>
  </sheetViews>
  <sheetFormatPr baseColWidth="10" defaultRowHeight="12.6" x14ac:dyDescent="0.25"/>
  <cols>
    <col min="1" max="1" width="5.5546875" style="55" customWidth="1"/>
    <col min="2" max="4" width="3.6640625" customWidth="1"/>
    <col min="5" max="5" width="4" customWidth="1"/>
    <col min="6" max="6" width="6.77734375" style="55" customWidth="1"/>
    <col min="7" max="7" width="93.21875" style="1" customWidth="1"/>
    <col min="8" max="8" width="9.6640625" customWidth="1"/>
    <col min="9" max="9" width="10.88671875" style="30" bestFit="1" customWidth="1"/>
    <col min="10" max="10" width="9.6640625" style="30" customWidth="1"/>
  </cols>
  <sheetData>
    <row r="1" spans="1:10" ht="18" x14ac:dyDescent="0.35">
      <c r="A1" s="182" t="s">
        <v>94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ht="19.2" customHeight="1" x14ac:dyDescent="0.35">
      <c r="A2" s="182" t="s">
        <v>169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10" ht="16.2" thickBot="1" x14ac:dyDescent="0.35">
      <c r="A3" s="181" t="s">
        <v>0</v>
      </c>
      <c r="B3" s="181"/>
      <c r="C3" s="181"/>
      <c r="D3" s="181"/>
      <c r="E3" s="181"/>
      <c r="F3" s="181"/>
      <c r="G3" s="181"/>
      <c r="H3" s="181"/>
      <c r="I3" s="181"/>
      <c r="J3" s="181"/>
    </row>
    <row r="4" spans="1:10" ht="16.95" customHeight="1" x14ac:dyDescent="0.25">
      <c r="A4" s="183" t="s">
        <v>156</v>
      </c>
      <c r="B4" s="185" t="s">
        <v>2</v>
      </c>
      <c r="C4" s="187" t="s">
        <v>1</v>
      </c>
      <c r="D4" s="188"/>
      <c r="E4" s="189"/>
      <c r="F4" s="193" t="s">
        <v>133</v>
      </c>
      <c r="G4" s="183" t="s">
        <v>3</v>
      </c>
      <c r="H4" s="179" t="s">
        <v>151</v>
      </c>
      <c r="I4" s="179" t="s">
        <v>160</v>
      </c>
      <c r="J4" s="179" t="s">
        <v>170</v>
      </c>
    </row>
    <row r="5" spans="1:10" x14ac:dyDescent="0.25">
      <c r="A5" s="184"/>
      <c r="B5" s="186"/>
      <c r="C5" s="190"/>
      <c r="D5" s="191"/>
      <c r="E5" s="192"/>
      <c r="F5" s="194"/>
      <c r="G5" s="184"/>
      <c r="H5" s="180"/>
      <c r="I5" s="180"/>
      <c r="J5" s="180"/>
    </row>
    <row r="6" spans="1:10" ht="13.8" x14ac:dyDescent="0.25">
      <c r="A6" s="184"/>
      <c r="B6" s="186"/>
      <c r="C6" s="2" t="s">
        <v>4</v>
      </c>
      <c r="D6" s="3" t="s">
        <v>6</v>
      </c>
      <c r="E6" s="12" t="s">
        <v>5</v>
      </c>
      <c r="F6" s="194"/>
      <c r="G6" s="184"/>
      <c r="H6" s="180"/>
      <c r="I6" s="180"/>
      <c r="J6" s="180"/>
    </row>
    <row r="7" spans="1:10" ht="15" customHeight="1" thickBot="1" x14ac:dyDescent="0.3">
      <c r="A7" s="184"/>
      <c r="B7" s="186"/>
      <c r="C7" s="4" t="s">
        <v>7</v>
      </c>
      <c r="D7" s="5" t="s">
        <v>7</v>
      </c>
      <c r="E7" s="13" t="s">
        <v>8</v>
      </c>
      <c r="F7" s="194"/>
      <c r="G7" s="184"/>
      <c r="H7" s="180"/>
      <c r="I7" s="180"/>
      <c r="J7" s="180"/>
    </row>
    <row r="8" spans="1:10" ht="12.6" customHeight="1" x14ac:dyDescent="0.3">
      <c r="A8" s="123"/>
      <c r="B8" s="116"/>
      <c r="C8" s="117"/>
      <c r="D8" s="118"/>
      <c r="E8" s="119"/>
      <c r="F8" s="120"/>
      <c r="G8" s="121"/>
      <c r="H8" s="122"/>
      <c r="I8" s="122"/>
      <c r="J8" s="122"/>
    </row>
    <row r="9" spans="1:10" ht="18" x14ac:dyDescent="0.3">
      <c r="A9" s="124"/>
      <c r="B9" s="34"/>
      <c r="C9" s="31"/>
      <c r="D9" s="32"/>
      <c r="E9" s="33"/>
      <c r="F9" s="57"/>
      <c r="G9" s="23" t="s">
        <v>18</v>
      </c>
      <c r="H9" s="61"/>
      <c r="I9" s="61"/>
      <c r="J9" s="61"/>
    </row>
    <row r="10" spans="1:10" ht="10.199999999999999" customHeight="1" x14ac:dyDescent="0.3">
      <c r="A10" s="124"/>
      <c r="B10" s="34"/>
      <c r="C10" s="31"/>
      <c r="D10" s="32"/>
      <c r="E10" s="33"/>
      <c r="F10" s="57"/>
      <c r="G10" s="23"/>
      <c r="H10" s="61"/>
      <c r="I10" s="61"/>
      <c r="J10" s="61"/>
    </row>
    <row r="11" spans="1:10" ht="15.6" x14ac:dyDescent="0.3">
      <c r="A11" s="124"/>
      <c r="B11" s="34"/>
      <c r="C11" s="31"/>
      <c r="D11" s="32"/>
      <c r="E11" s="33"/>
      <c r="F11" s="57"/>
      <c r="G11" s="35" t="s">
        <v>95</v>
      </c>
      <c r="H11" s="61"/>
      <c r="I11" s="61"/>
      <c r="J11" s="61"/>
    </row>
    <row r="12" spans="1:10" ht="15.6" x14ac:dyDescent="0.3">
      <c r="A12" s="124"/>
      <c r="B12" s="34"/>
      <c r="C12" s="31"/>
      <c r="D12" s="32"/>
      <c r="E12" s="33"/>
      <c r="F12" s="57"/>
      <c r="G12" s="35" t="s">
        <v>96</v>
      </c>
      <c r="H12" s="61"/>
      <c r="I12" s="61"/>
      <c r="J12" s="61"/>
    </row>
    <row r="13" spans="1:10" ht="9.6" customHeight="1" x14ac:dyDescent="0.3">
      <c r="A13" s="124"/>
      <c r="B13" s="34"/>
      <c r="C13" s="31"/>
      <c r="D13" s="32"/>
      <c r="E13" s="33"/>
      <c r="F13" s="57"/>
      <c r="G13" s="36"/>
      <c r="H13" s="61"/>
      <c r="I13" s="61"/>
      <c r="J13" s="61"/>
    </row>
    <row r="14" spans="1:10" ht="15.6" x14ac:dyDescent="0.3">
      <c r="A14" s="124"/>
      <c r="B14" s="34"/>
      <c r="C14" s="31"/>
      <c r="D14" s="32"/>
      <c r="E14" s="33"/>
      <c r="F14" s="57"/>
      <c r="G14" s="28" t="s">
        <v>81</v>
      </c>
      <c r="H14" s="61"/>
      <c r="I14" s="61"/>
      <c r="J14" s="61"/>
    </row>
    <row r="15" spans="1:10" ht="12.6" customHeight="1" x14ac:dyDescent="0.3">
      <c r="A15" s="124"/>
      <c r="B15" s="34"/>
      <c r="C15" s="31"/>
      <c r="D15" s="32"/>
      <c r="E15" s="33"/>
      <c r="F15" s="57"/>
      <c r="G15" s="36"/>
      <c r="H15" s="61"/>
      <c r="I15" s="61"/>
      <c r="J15" s="61"/>
    </row>
    <row r="16" spans="1:10" s="1" customFormat="1" ht="15.6" x14ac:dyDescent="0.3">
      <c r="A16" s="125" t="s">
        <v>152</v>
      </c>
      <c r="B16" s="83">
        <v>1</v>
      </c>
      <c r="C16" s="106">
        <v>16</v>
      </c>
      <c r="D16" s="91">
        <v>11</v>
      </c>
      <c r="E16" s="107">
        <v>1</v>
      </c>
      <c r="F16" s="84">
        <v>1130</v>
      </c>
      <c r="G16" s="74" t="s">
        <v>80</v>
      </c>
      <c r="H16" s="75">
        <v>2842</v>
      </c>
      <c r="I16" s="75"/>
      <c r="J16" s="75">
        <v>2842</v>
      </c>
    </row>
    <row r="17" spans="1:10" s="1" customFormat="1" ht="15.6" x14ac:dyDescent="0.3">
      <c r="A17" s="125" t="s">
        <v>152</v>
      </c>
      <c r="B17" s="83">
        <v>1</v>
      </c>
      <c r="C17" s="106">
        <v>16</v>
      </c>
      <c r="D17" s="91">
        <v>11</v>
      </c>
      <c r="E17" s="107">
        <v>2</v>
      </c>
      <c r="F17" s="84">
        <v>1130</v>
      </c>
      <c r="G17" s="74" t="s">
        <v>82</v>
      </c>
      <c r="H17" s="75">
        <v>0</v>
      </c>
      <c r="I17" s="75"/>
      <c r="J17" s="75">
        <v>0</v>
      </c>
    </row>
    <row r="18" spans="1:10" s="1" customFormat="1" ht="15.6" x14ac:dyDescent="0.3">
      <c r="A18" s="125" t="s">
        <v>152</v>
      </c>
      <c r="B18" s="83">
        <v>1</v>
      </c>
      <c r="C18" s="106">
        <v>16</v>
      </c>
      <c r="D18" s="91">
        <v>11</v>
      </c>
      <c r="E18" s="107">
        <v>3</v>
      </c>
      <c r="F18" s="84">
        <v>1130</v>
      </c>
      <c r="G18" s="74" t="s">
        <v>83</v>
      </c>
      <c r="H18" s="75">
        <v>0</v>
      </c>
      <c r="I18" s="75"/>
      <c r="J18" s="75">
        <v>0</v>
      </c>
    </row>
    <row r="19" spans="1:10" s="1" customFormat="1" ht="15.6" x14ac:dyDescent="0.3">
      <c r="A19" s="125" t="s">
        <v>152</v>
      </c>
      <c r="B19" s="83">
        <v>1</v>
      </c>
      <c r="C19" s="106">
        <v>16</v>
      </c>
      <c r="D19" s="91">
        <v>11</v>
      </c>
      <c r="E19" s="107">
        <v>4</v>
      </c>
      <c r="F19" s="84">
        <v>1130</v>
      </c>
      <c r="G19" s="74" t="s">
        <v>68</v>
      </c>
      <c r="H19" s="75">
        <v>0</v>
      </c>
      <c r="I19" s="75"/>
      <c r="J19" s="75">
        <v>0</v>
      </c>
    </row>
    <row r="20" spans="1:10" s="1" customFormat="1" ht="15.6" x14ac:dyDescent="0.3">
      <c r="A20" s="125" t="s">
        <v>152</v>
      </c>
      <c r="B20" s="83">
        <v>1</v>
      </c>
      <c r="C20" s="106">
        <v>16</v>
      </c>
      <c r="D20" s="91">
        <v>11</v>
      </c>
      <c r="E20" s="107">
        <v>5</v>
      </c>
      <c r="F20" s="84">
        <v>1130</v>
      </c>
      <c r="G20" s="74" t="s">
        <v>84</v>
      </c>
      <c r="H20" s="75">
        <v>410</v>
      </c>
      <c r="I20" s="75"/>
      <c r="J20" s="75">
        <v>410</v>
      </c>
    </row>
    <row r="21" spans="1:10" s="1" customFormat="1" ht="15.6" x14ac:dyDescent="0.3">
      <c r="A21" s="125" t="s">
        <v>152</v>
      </c>
      <c r="B21" s="83">
        <v>1</v>
      </c>
      <c r="C21" s="106">
        <v>16</v>
      </c>
      <c r="D21" s="91">
        <v>20</v>
      </c>
      <c r="E21" s="107">
        <v>1</v>
      </c>
      <c r="F21" s="84">
        <v>1130</v>
      </c>
      <c r="G21" s="74" t="s">
        <v>85</v>
      </c>
      <c r="H21" s="75">
        <v>145</v>
      </c>
      <c r="I21" s="75"/>
      <c r="J21" s="75">
        <v>145</v>
      </c>
    </row>
    <row r="22" spans="1:10" s="1" customFormat="1" ht="15.6" x14ac:dyDescent="0.3">
      <c r="A22" s="125" t="s">
        <v>152</v>
      </c>
      <c r="B22" s="83">
        <v>1</v>
      </c>
      <c r="C22" s="106">
        <v>26</v>
      </c>
      <c r="D22" s="91">
        <v>10</v>
      </c>
      <c r="E22" s="107">
        <v>1</v>
      </c>
      <c r="F22" s="84">
        <v>1130</v>
      </c>
      <c r="G22" s="74" t="s">
        <v>86</v>
      </c>
      <c r="H22" s="75">
        <v>400</v>
      </c>
      <c r="I22" s="75"/>
      <c r="J22" s="75">
        <v>400</v>
      </c>
    </row>
    <row r="23" spans="1:10" s="29" customFormat="1" ht="15.6" x14ac:dyDescent="0.3">
      <c r="A23" s="125" t="s">
        <v>152</v>
      </c>
      <c r="B23" s="83">
        <v>1</v>
      </c>
      <c r="C23" s="106">
        <v>26</v>
      </c>
      <c r="D23" s="91">
        <v>10</v>
      </c>
      <c r="E23" s="107">
        <v>2</v>
      </c>
      <c r="F23" s="84">
        <v>1130</v>
      </c>
      <c r="G23" s="74" t="s">
        <v>128</v>
      </c>
      <c r="H23" s="75">
        <v>6</v>
      </c>
      <c r="I23" s="75"/>
      <c r="J23" s="75">
        <v>6</v>
      </c>
    </row>
    <row r="24" spans="1:10" s="1" customFormat="1" ht="15.6" x14ac:dyDescent="0.3">
      <c r="A24" s="125" t="s">
        <v>152</v>
      </c>
      <c r="B24" s="83">
        <v>1</v>
      </c>
      <c r="C24" s="106">
        <v>39</v>
      </c>
      <c r="D24" s="91">
        <v>10</v>
      </c>
      <c r="E24" s="107">
        <v>1</v>
      </c>
      <c r="F24" s="84">
        <v>1130</v>
      </c>
      <c r="G24" s="74" t="s">
        <v>148</v>
      </c>
      <c r="H24" s="75">
        <v>335</v>
      </c>
      <c r="I24" s="75"/>
      <c r="J24" s="75">
        <v>335</v>
      </c>
    </row>
    <row r="25" spans="1:10" ht="15.6" x14ac:dyDescent="0.3">
      <c r="A25" s="124"/>
      <c r="B25" s="34"/>
      <c r="C25" s="31"/>
      <c r="D25" s="32"/>
      <c r="E25" s="33"/>
      <c r="F25" s="57"/>
      <c r="G25" s="37" t="s">
        <v>97</v>
      </c>
      <c r="H25" s="62">
        <f>SUM(H16:H24)</f>
        <v>4138</v>
      </c>
      <c r="I25" s="62">
        <f t="shared" ref="I25:J25" si="0">SUM(I16:I24)</f>
        <v>0</v>
      </c>
      <c r="J25" s="62">
        <f t="shared" si="0"/>
        <v>4138</v>
      </c>
    </row>
    <row r="26" spans="1:10" ht="15.6" x14ac:dyDescent="0.3">
      <c r="A26" s="124"/>
      <c r="B26" s="34"/>
      <c r="C26" s="31"/>
      <c r="D26" s="32"/>
      <c r="E26" s="33"/>
      <c r="F26" s="57"/>
      <c r="G26" s="45" t="s">
        <v>9</v>
      </c>
      <c r="H26" s="63">
        <f>+H25</f>
        <v>4138</v>
      </c>
      <c r="I26" s="63">
        <f t="shared" ref="I26:J26" si="1">+I25</f>
        <v>0</v>
      </c>
      <c r="J26" s="63">
        <f t="shared" si="1"/>
        <v>4138</v>
      </c>
    </row>
    <row r="27" spans="1:10" ht="9.6" customHeight="1" x14ac:dyDescent="0.3">
      <c r="A27" s="124"/>
      <c r="B27" s="34"/>
      <c r="C27" s="31"/>
      <c r="D27" s="32"/>
      <c r="E27" s="33"/>
      <c r="F27" s="57"/>
      <c r="G27" s="44"/>
      <c r="H27" s="61"/>
      <c r="I27" s="61"/>
      <c r="J27" s="61"/>
    </row>
    <row r="28" spans="1:10" ht="15.6" x14ac:dyDescent="0.3">
      <c r="A28" s="124"/>
      <c r="B28" s="34"/>
      <c r="C28" s="31"/>
      <c r="D28" s="32"/>
      <c r="E28" s="33"/>
      <c r="F28" s="57"/>
      <c r="G28" s="35" t="s">
        <v>98</v>
      </c>
      <c r="H28" s="61"/>
      <c r="I28" s="61"/>
      <c r="J28" s="61"/>
    </row>
    <row r="29" spans="1:10" ht="15.6" x14ac:dyDescent="0.3">
      <c r="A29" s="124"/>
      <c r="B29" s="34"/>
      <c r="C29" s="31"/>
      <c r="D29" s="32"/>
      <c r="E29" s="33"/>
      <c r="F29" s="57"/>
      <c r="G29" s="35" t="s">
        <v>99</v>
      </c>
      <c r="H29" s="61"/>
      <c r="I29" s="61"/>
      <c r="J29" s="61"/>
    </row>
    <row r="30" spans="1:10" ht="9.6" customHeight="1" x14ac:dyDescent="0.3">
      <c r="A30" s="124"/>
      <c r="B30" s="34"/>
      <c r="C30" s="31"/>
      <c r="D30" s="32"/>
      <c r="E30" s="33"/>
      <c r="F30" s="57"/>
      <c r="G30" s="36"/>
      <c r="H30" s="61"/>
      <c r="I30" s="61"/>
      <c r="J30" s="61"/>
    </row>
    <row r="31" spans="1:10" ht="15.6" x14ac:dyDescent="0.3">
      <c r="A31" s="124"/>
      <c r="B31" s="34"/>
      <c r="C31" s="31"/>
      <c r="D31" s="32"/>
      <c r="E31" s="33"/>
      <c r="F31" s="57"/>
      <c r="G31" s="28" t="s">
        <v>88</v>
      </c>
      <c r="H31" s="61"/>
      <c r="I31" s="61"/>
      <c r="J31" s="61"/>
    </row>
    <row r="32" spans="1:10" ht="11.4" customHeight="1" x14ac:dyDescent="0.3">
      <c r="A32" s="124"/>
      <c r="B32" s="34"/>
      <c r="C32" s="31"/>
      <c r="D32" s="32"/>
      <c r="E32" s="33"/>
      <c r="F32" s="57"/>
      <c r="G32" s="36"/>
      <c r="H32" s="61"/>
      <c r="I32" s="61"/>
      <c r="J32" s="61"/>
    </row>
    <row r="33" spans="1:10" s="1" customFormat="1" ht="15.6" x14ac:dyDescent="0.3">
      <c r="A33" s="124" t="s">
        <v>152</v>
      </c>
      <c r="B33" s="65">
        <v>2</v>
      </c>
      <c r="C33" s="108">
        <v>77</v>
      </c>
      <c r="D33" s="66">
        <v>20</v>
      </c>
      <c r="E33" s="109">
        <v>1</v>
      </c>
      <c r="F33" s="67">
        <v>1130</v>
      </c>
      <c r="G33" s="48" t="s">
        <v>87</v>
      </c>
      <c r="H33" s="61">
        <v>0</v>
      </c>
      <c r="I33" s="61"/>
      <c r="J33" s="61">
        <v>0</v>
      </c>
    </row>
    <row r="34" spans="1:10" ht="15.6" x14ac:dyDescent="0.3">
      <c r="A34" s="124"/>
      <c r="B34" s="34"/>
      <c r="C34" s="31"/>
      <c r="D34" s="32"/>
      <c r="E34" s="33"/>
      <c r="F34" s="57"/>
      <c r="G34" s="37" t="s">
        <v>100</v>
      </c>
      <c r="H34" s="62">
        <f>SUM(H33)</f>
        <v>0</v>
      </c>
      <c r="I34" s="62">
        <f t="shared" ref="I34:J35" si="2">SUM(I33)</f>
        <v>0</v>
      </c>
      <c r="J34" s="62">
        <f t="shared" si="2"/>
        <v>0</v>
      </c>
    </row>
    <row r="35" spans="1:10" ht="15.6" x14ac:dyDescent="0.3">
      <c r="A35" s="124"/>
      <c r="B35" s="34"/>
      <c r="C35" s="31"/>
      <c r="D35" s="32"/>
      <c r="E35" s="33"/>
      <c r="F35" s="57"/>
      <c r="G35" s="45" t="s">
        <v>101</v>
      </c>
      <c r="H35" s="63">
        <f>SUM(H34)</f>
        <v>0</v>
      </c>
      <c r="I35" s="63">
        <f t="shared" si="2"/>
        <v>0</v>
      </c>
      <c r="J35" s="63">
        <f t="shared" si="2"/>
        <v>0</v>
      </c>
    </row>
    <row r="36" spans="1:10" ht="7.2" customHeight="1" x14ac:dyDescent="0.3">
      <c r="A36" s="124"/>
      <c r="B36" s="34"/>
      <c r="C36" s="31"/>
      <c r="D36" s="32"/>
      <c r="E36" s="33"/>
      <c r="F36" s="57"/>
      <c r="G36" s="44"/>
      <c r="H36" s="61"/>
      <c r="I36" s="61"/>
      <c r="J36" s="61"/>
    </row>
    <row r="37" spans="1:10" ht="15.6" x14ac:dyDescent="0.3">
      <c r="A37" s="124"/>
      <c r="B37" s="34"/>
      <c r="C37" s="31"/>
      <c r="D37" s="32"/>
      <c r="E37" s="33"/>
      <c r="F37" s="57"/>
      <c r="G37" s="35" t="s">
        <v>102</v>
      </c>
      <c r="H37" s="61"/>
      <c r="I37" s="61"/>
      <c r="J37" s="61"/>
    </row>
    <row r="38" spans="1:10" ht="15.6" x14ac:dyDescent="0.3">
      <c r="A38" s="124"/>
      <c r="B38" s="34"/>
      <c r="C38" s="31"/>
      <c r="D38" s="32"/>
      <c r="E38" s="33"/>
      <c r="F38" s="57"/>
      <c r="G38" s="35" t="s">
        <v>103</v>
      </c>
      <c r="H38" s="61"/>
      <c r="I38" s="61"/>
      <c r="J38" s="61"/>
    </row>
    <row r="39" spans="1:10" ht="9.6" customHeight="1" x14ac:dyDescent="0.3">
      <c r="A39" s="124"/>
      <c r="B39" s="34"/>
      <c r="C39" s="31"/>
      <c r="D39" s="32"/>
      <c r="E39" s="33"/>
      <c r="F39" s="57"/>
      <c r="G39" s="36"/>
      <c r="H39" s="61"/>
      <c r="I39" s="61"/>
      <c r="J39" s="61"/>
    </row>
    <row r="40" spans="1:10" ht="15.6" x14ac:dyDescent="0.3">
      <c r="A40" s="124"/>
      <c r="B40" s="34"/>
      <c r="C40" s="31"/>
      <c r="D40" s="32"/>
      <c r="E40" s="33"/>
      <c r="F40" s="57"/>
      <c r="G40" s="28" t="s">
        <v>81</v>
      </c>
      <c r="H40" s="61"/>
      <c r="I40" s="61"/>
      <c r="J40" s="61"/>
    </row>
    <row r="41" spans="1:10" ht="12" customHeight="1" x14ac:dyDescent="0.3">
      <c r="A41" s="124"/>
      <c r="B41" s="34"/>
      <c r="C41" s="31"/>
      <c r="D41" s="32"/>
      <c r="E41" s="33"/>
      <c r="F41" s="57"/>
      <c r="G41" s="36"/>
      <c r="H41" s="61"/>
      <c r="I41" s="61"/>
      <c r="J41" s="61"/>
    </row>
    <row r="42" spans="1:10" s="1" customFormat="1" ht="15.6" x14ac:dyDescent="0.3">
      <c r="A42" s="124" t="s">
        <v>152</v>
      </c>
      <c r="B42" s="83">
        <v>3</v>
      </c>
      <c r="C42" s="106">
        <v>46</v>
      </c>
      <c r="D42" s="91">
        <v>10</v>
      </c>
      <c r="E42" s="107">
        <v>1</v>
      </c>
      <c r="F42" s="84">
        <v>1130</v>
      </c>
      <c r="G42" s="74" t="s">
        <v>89</v>
      </c>
      <c r="H42" s="75">
        <v>30698</v>
      </c>
      <c r="I42" s="75"/>
      <c r="J42" s="75">
        <v>30698</v>
      </c>
    </row>
    <row r="43" spans="1:10" s="1" customFormat="1" ht="15.6" x14ac:dyDescent="0.3">
      <c r="A43" s="124" t="s">
        <v>152</v>
      </c>
      <c r="B43" s="83">
        <v>3</v>
      </c>
      <c r="C43" s="106">
        <v>46</v>
      </c>
      <c r="D43" s="91">
        <v>10</v>
      </c>
      <c r="E43" s="107">
        <v>2</v>
      </c>
      <c r="F43" s="84">
        <v>1130</v>
      </c>
      <c r="G43" s="74" t="s">
        <v>90</v>
      </c>
      <c r="H43" s="75">
        <v>0</v>
      </c>
      <c r="I43" s="75"/>
      <c r="J43" s="75">
        <v>0</v>
      </c>
    </row>
    <row r="44" spans="1:10" s="1" customFormat="1" ht="15.6" x14ac:dyDescent="0.3">
      <c r="A44" s="124" t="s">
        <v>152</v>
      </c>
      <c r="B44" s="83">
        <v>3</v>
      </c>
      <c r="C44" s="106">
        <v>46</v>
      </c>
      <c r="D44" s="91">
        <v>10</v>
      </c>
      <c r="E44" s="107">
        <v>4</v>
      </c>
      <c r="F44" s="84">
        <v>1130</v>
      </c>
      <c r="G44" s="74" t="s">
        <v>150</v>
      </c>
      <c r="H44" s="75">
        <v>1612</v>
      </c>
      <c r="I44" s="75"/>
      <c r="J44" s="75">
        <v>1612</v>
      </c>
    </row>
    <row r="45" spans="1:10" ht="15.6" x14ac:dyDescent="0.3">
      <c r="A45" s="124" t="s">
        <v>152</v>
      </c>
      <c r="B45" s="83">
        <v>3</v>
      </c>
      <c r="C45" s="106">
        <v>46</v>
      </c>
      <c r="D45" s="91">
        <v>40</v>
      </c>
      <c r="E45" s="107">
        <v>3</v>
      </c>
      <c r="F45" s="84">
        <v>1130</v>
      </c>
      <c r="G45" s="74" t="s">
        <v>79</v>
      </c>
      <c r="H45" s="75">
        <v>22</v>
      </c>
      <c r="I45" s="75"/>
      <c r="J45" s="75">
        <v>22</v>
      </c>
    </row>
    <row r="46" spans="1:10" s="1" customFormat="1" ht="15.6" x14ac:dyDescent="0.3">
      <c r="A46" s="124" t="s">
        <v>152</v>
      </c>
      <c r="B46" s="83">
        <v>3</v>
      </c>
      <c r="C46" s="106">
        <v>49</v>
      </c>
      <c r="D46" s="91">
        <v>11</v>
      </c>
      <c r="E46" s="107">
        <v>1</v>
      </c>
      <c r="F46" s="84">
        <v>1130</v>
      </c>
      <c r="G46" s="74" t="s">
        <v>91</v>
      </c>
      <c r="H46" s="75">
        <v>252</v>
      </c>
      <c r="I46" s="75"/>
      <c r="J46" s="75">
        <v>252</v>
      </c>
    </row>
    <row r="47" spans="1:10" s="1" customFormat="1" ht="15.6" x14ac:dyDescent="0.3">
      <c r="A47" s="124" t="s">
        <v>152</v>
      </c>
      <c r="B47" s="83">
        <v>3</v>
      </c>
      <c r="C47" s="106">
        <v>49</v>
      </c>
      <c r="D47" s="91">
        <v>24</v>
      </c>
      <c r="E47" s="107">
        <v>1</v>
      </c>
      <c r="F47" s="84">
        <v>1130</v>
      </c>
      <c r="G47" s="74" t="s">
        <v>92</v>
      </c>
      <c r="H47" s="75">
        <v>44945</v>
      </c>
      <c r="I47" s="75"/>
      <c r="J47" s="75">
        <v>44945</v>
      </c>
    </row>
    <row r="48" spans="1:10" s="1" customFormat="1" ht="15.6" x14ac:dyDescent="0.3">
      <c r="A48" s="124" t="s">
        <v>152</v>
      </c>
      <c r="B48" s="83">
        <v>3</v>
      </c>
      <c r="C48" s="106">
        <v>49</v>
      </c>
      <c r="D48" s="91">
        <v>24</v>
      </c>
      <c r="E48" s="107">
        <v>2</v>
      </c>
      <c r="F48" s="84">
        <v>1130</v>
      </c>
      <c r="G48" s="74" t="s">
        <v>90</v>
      </c>
      <c r="H48" s="75">
        <v>7815</v>
      </c>
      <c r="I48" s="75"/>
      <c r="J48" s="75">
        <v>7815</v>
      </c>
    </row>
    <row r="49" spans="1:10" s="1" customFormat="1" ht="15.6" x14ac:dyDescent="0.3">
      <c r="A49" s="124" t="s">
        <v>152</v>
      </c>
      <c r="B49" s="83">
        <v>3</v>
      </c>
      <c r="C49" s="106">
        <v>49</v>
      </c>
      <c r="D49" s="91">
        <v>24</v>
      </c>
      <c r="E49" s="107">
        <v>3</v>
      </c>
      <c r="F49" s="84">
        <v>1130</v>
      </c>
      <c r="G49" s="74" t="s">
        <v>93</v>
      </c>
      <c r="H49" s="75">
        <v>65</v>
      </c>
      <c r="I49" s="75"/>
      <c r="J49" s="75">
        <v>65</v>
      </c>
    </row>
    <row r="50" spans="1:10" s="1" customFormat="1" ht="15.6" x14ac:dyDescent="0.3">
      <c r="A50" s="124" t="s">
        <v>152</v>
      </c>
      <c r="B50" s="83">
        <v>3</v>
      </c>
      <c r="C50" s="106">
        <v>49</v>
      </c>
      <c r="D50" s="91">
        <v>24</v>
      </c>
      <c r="E50" s="107">
        <v>4</v>
      </c>
      <c r="F50" s="84">
        <v>1130</v>
      </c>
      <c r="G50" s="74" t="s">
        <v>136</v>
      </c>
      <c r="H50" s="75">
        <v>0</v>
      </c>
      <c r="I50" s="75"/>
      <c r="J50" s="75">
        <v>0</v>
      </c>
    </row>
    <row r="51" spans="1:10" s="29" customFormat="1" ht="15.6" x14ac:dyDescent="0.3">
      <c r="A51" s="124" t="s">
        <v>152</v>
      </c>
      <c r="B51" s="83">
        <v>3</v>
      </c>
      <c r="C51" s="106">
        <v>49</v>
      </c>
      <c r="D51" s="91">
        <v>24</v>
      </c>
      <c r="E51" s="107">
        <v>7</v>
      </c>
      <c r="F51" s="110">
        <v>1130</v>
      </c>
      <c r="G51" s="74" t="s">
        <v>171</v>
      </c>
      <c r="H51" s="75">
        <v>8</v>
      </c>
      <c r="I51" s="75"/>
      <c r="J51" s="75">
        <v>8</v>
      </c>
    </row>
    <row r="52" spans="1:10" ht="15.6" x14ac:dyDescent="0.3">
      <c r="A52" s="124"/>
      <c r="B52" s="34"/>
      <c r="C52" s="31"/>
      <c r="D52" s="32"/>
      <c r="E52" s="33"/>
      <c r="F52" s="57"/>
      <c r="G52" s="37" t="s">
        <v>97</v>
      </c>
      <c r="H52" s="62">
        <f>SUM(H42:H51)</f>
        <v>85417</v>
      </c>
      <c r="I52" s="62">
        <f t="shared" ref="I52:J52" si="3">SUM(I42:I51)</f>
        <v>0</v>
      </c>
      <c r="J52" s="62">
        <f t="shared" si="3"/>
        <v>85417</v>
      </c>
    </row>
    <row r="53" spans="1:10" ht="15.6" x14ac:dyDescent="0.3">
      <c r="A53" s="124"/>
      <c r="B53" s="34"/>
      <c r="C53" s="31"/>
      <c r="D53" s="32"/>
      <c r="E53" s="33"/>
      <c r="F53" s="57"/>
      <c r="G53" s="45" t="s">
        <v>104</v>
      </c>
      <c r="H53" s="63">
        <f>+H52</f>
        <v>85417</v>
      </c>
      <c r="I53" s="63">
        <f t="shared" ref="I53:J53" si="4">+I52</f>
        <v>0</v>
      </c>
      <c r="J53" s="63">
        <f t="shared" si="4"/>
        <v>85417</v>
      </c>
    </row>
    <row r="54" spans="1:10" ht="7.2" customHeight="1" x14ac:dyDescent="0.3">
      <c r="A54" s="124"/>
      <c r="B54" s="34"/>
      <c r="C54" s="31"/>
      <c r="D54" s="32"/>
      <c r="E54" s="33"/>
      <c r="F54" s="57"/>
      <c r="G54" s="44"/>
      <c r="H54" s="61"/>
      <c r="I54" s="61"/>
      <c r="J54" s="61"/>
    </row>
    <row r="55" spans="1:10" ht="15.6" x14ac:dyDescent="0.3">
      <c r="A55" s="124"/>
      <c r="B55" s="34"/>
      <c r="C55" s="31"/>
      <c r="D55" s="32"/>
      <c r="E55" s="33"/>
      <c r="F55" s="57"/>
      <c r="G55" s="35" t="s">
        <v>105</v>
      </c>
      <c r="H55" s="61"/>
      <c r="I55" s="61"/>
      <c r="J55" s="61"/>
    </row>
    <row r="56" spans="1:10" ht="15.6" x14ac:dyDescent="0.3">
      <c r="A56" s="124"/>
      <c r="B56" s="34"/>
      <c r="C56" s="31"/>
      <c r="D56" s="32"/>
      <c r="E56" s="33"/>
      <c r="F56" s="57"/>
      <c r="G56" s="35" t="s">
        <v>106</v>
      </c>
      <c r="H56" s="61"/>
      <c r="I56" s="61"/>
      <c r="J56" s="61"/>
    </row>
    <row r="57" spans="1:10" ht="9.6" customHeight="1" x14ac:dyDescent="0.3">
      <c r="A57" s="124"/>
      <c r="B57" s="34"/>
      <c r="C57" s="31"/>
      <c r="D57" s="32"/>
      <c r="E57" s="33"/>
      <c r="F57" s="57"/>
      <c r="G57" s="36"/>
      <c r="H57" s="61"/>
      <c r="I57" s="61"/>
      <c r="J57" s="61"/>
    </row>
    <row r="58" spans="1:10" ht="15.6" x14ac:dyDescent="0.3">
      <c r="A58" s="124"/>
      <c r="B58" s="34"/>
      <c r="C58" s="31"/>
      <c r="D58" s="32"/>
      <c r="E58" s="33"/>
      <c r="F58" s="57"/>
      <c r="G58" s="28" t="s">
        <v>81</v>
      </c>
      <c r="H58" s="61"/>
      <c r="I58" s="61"/>
      <c r="J58" s="61"/>
    </row>
    <row r="59" spans="1:10" ht="12" customHeight="1" x14ac:dyDescent="0.3">
      <c r="A59" s="124"/>
      <c r="B59" s="34"/>
      <c r="C59" s="31"/>
      <c r="D59" s="32"/>
      <c r="E59" s="33"/>
      <c r="F59" s="57"/>
      <c r="G59" s="36"/>
      <c r="H59" s="61"/>
      <c r="I59" s="61"/>
      <c r="J59" s="61"/>
    </row>
    <row r="60" spans="1:10" s="1" customFormat="1" ht="15.6" x14ac:dyDescent="0.3">
      <c r="A60" s="124" t="s">
        <v>152</v>
      </c>
      <c r="B60" s="65">
        <v>4</v>
      </c>
      <c r="C60" s="108">
        <v>16</v>
      </c>
      <c r="D60" s="66">
        <v>20</v>
      </c>
      <c r="E60" s="109">
        <v>1</v>
      </c>
      <c r="F60" s="67">
        <v>1130</v>
      </c>
      <c r="G60" s="48" t="s">
        <v>79</v>
      </c>
      <c r="H60" s="61">
        <v>2300</v>
      </c>
      <c r="I60" s="61"/>
      <c r="J60" s="61">
        <v>2300</v>
      </c>
    </row>
    <row r="61" spans="1:10" ht="15.6" x14ac:dyDescent="0.3">
      <c r="A61" s="124"/>
      <c r="B61" s="34"/>
      <c r="C61" s="31"/>
      <c r="D61" s="32"/>
      <c r="E61" s="33"/>
      <c r="F61" s="57"/>
      <c r="G61" s="37" t="s">
        <v>97</v>
      </c>
      <c r="H61" s="62">
        <f>SUM(H60)</f>
        <v>2300</v>
      </c>
      <c r="I61" s="62">
        <f t="shared" ref="I61:J62" si="5">SUM(I60)</f>
        <v>0</v>
      </c>
      <c r="J61" s="62">
        <f t="shared" si="5"/>
        <v>2300</v>
      </c>
    </row>
    <row r="62" spans="1:10" ht="15.6" x14ac:dyDescent="0.3">
      <c r="A62" s="124"/>
      <c r="B62" s="34"/>
      <c r="C62" s="31"/>
      <c r="D62" s="32"/>
      <c r="E62" s="33"/>
      <c r="F62" s="57"/>
      <c r="G62" s="45" t="s">
        <v>107</v>
      </c>
      <c r="H62" s="63">
        <f>SUM(H61)</f>
        <v>2300</v>
      </c>
      <c r="I62" s="63">
        <f t="shared" si="5"/>
        <v>0</v>
      </c>
      <c r="J62" s="63">
        <f t="shared" si="5"/>
        <v>2300</v>
      </c>
    </row>
    <row r="63" spans="1:10" s="30" customFormat="1" ht="7.2" customHeight="1" x14ac:dyDescent="0.3">
      <c r="A63" s="124"/>
      <c r="B63" s="34"/>
      <c r="C63" s="31"/>
      <c r="D63" s="32"/>
      <c r="E63" s="33"/>
      <c r="F63" s="57"/>
      <c r="G63" s="45"/>
      <c r="H63" s="99"/>
      <c r="I63" s="99"/>
      <c r="J63" s="99"/>
    </row>
    <row r="64" spans="1:10" s="30" customFormat="1" ht="15.6" x14ac:dyDescent="0.3">
      <c r="A64" s="125"/>
      <c r="B64" s="70"/>
      <c r="C64" s="71"/>
      <c r="D64" s="82"/>
      <c r="E64" s="72"/>
      <c r="F64" s="73"/>
      <c r="G64" s="76" t="s">
        <v>137</v>
      </c>
      <c r="H64" s="77"/>
      <c r="I64" s="77"/>
      <c r="J64" s="77"/>
    </row>
    <row r="65" spans="1:10" s="30" customFormat="1" ht="15.6" x14ac:dyDescent="0.3">
      <c r="A65" s="125"/>
      <c r="B65" s="70"/>
      <c r="C65" s="71"/>
      <c r="D65" s="82"/>
      <c r="E65" s="72"/>
      <c r="F65" s="73"/>
      <c r="G65" s="76" t="s">
        <v>138</v>
      </c>
      <c r="H65" s="77"/>
      <c r="I65" s="77"/>
      <c r="J65" s="77"/>
    </row>
    <row r="66" spans="1:10" s="30" customFormat="1" ht="9" customHeight="1" x14ac:dyDescent="0.3">
      <c r="A66" s="125"/>
      <c r="B66" s="70"/>
      <c r="C66" s="71"/>
      <c r="D66" s="82"/>
      <c r="E66" s="72"/>
      <c r="F66" s="73"/>
      <c r="G66" s="78"/>
      <c r="H66" s="77"/>
      <c r="I66" s="77"/>
      <c r="J66" s="77"/>
    </row>
    <row r="67" spans="1:10" s="30" customFormat="1" ht="15.6" x14ac:dyDescent="0.3">
      <c r="A67" s="125"/>
      <c r="B67" s="70"/>
      <c r="C67" s="71"/>
      <c r="D67" s="82"/>
      <c r="E67" s="72"/>
      <c r="F67" s="73"/>
      <c r="G67" s="101" t="s">
        <v>81</v>
      </c>
      <c r="H67" s="77"/>
      <c r="I67" s="77"/>
      <c r="J67" s="77"/>
    </row>
    <row r="68" spans="1:10" s="30" customFormat="1" ht="12" customHeight="1" x14ac:dyDescent="0.3">
      <c r="A68" s="125"/>
      <c r="B68" s="70"/>
      <c r="C68" s="71"/>
      <c r="D68" s="82"/>
      <c r="E68" s="72"/>
      <c r="F68" s="73"/>
      <c r="G68" s="78"/>
      <c r="H68" s="77"/>
      <c r="I68" s="77"/>
      <c r="J68" s="77"/>
    </row>
    <row r="69" spans="1:10" s="113" customFormat="1" ht="46.8" customHeight="1" x14ac:dyDescent="0.25">
      <c r="A69" s="128" t="s">
        <v>152</v>
      </c>
      <c r="B69" s="83">
        <v>99</v>
      </c>
      <c r="C69" s="106">
        <v>46</v>
      </c>
      <c r="D69" s="91">
        <v>10</v>
      </c>
      <c r="E69" s="107">
        <v>1</v>
      </c>
      <c r="F69" s="84">
        <v>1130</v>
      </c>
      <c r="G69" s="111" t="s">
        <v>153</v>
      </c>
      <c r="H69" s="112">
        <v>0</v>
      </c>
      <c r="I69" s="112"/>
      <c r="J69" s="112">
        <v>0</v>
      </c>
    </row>
    <row r="70" spans="1:10" s="113" customFormat="1" ht="45.6" customHeight="1" x14ac:dyDescent="0.25">
      <c r="A70" s="128" t="s">
        <v>152</v>
      </c>
      <c r="B70" s="83">
        <v>99</v>
      </c>
      <c r="C70" s="106">
        <v>46</v>
      </c>
      <c r="D70" s="91">
        <v>10</v>
      </c>
      <c r="E70" s="107">
        <v>2</v>
      </c>
      <c r="F70" s="84">
        <v>1130</v>
      </c>
      <c r="G70" s="111" t="s">
        <v>154</v>
      </c>
      <c r="H70" s="112">
        <v>0</v>
      </c>
      <c r="I70" s="112"/>
      <c r="J70" s="112">
        <v>0</v>
      </c>
    </row>
    <row r="71" spans="1:10" s="113" customFormat="1" ht="46.8" x14ac:dyDescent="0.25">
      <c r="A71" s="128" t="s">
        <v>152</v>
      </c>
      <c r="B71" s="83">
        <v>99</v>
      </c>
      <c r="C71" s="106">
        <v>46</v>
      </c>
      <c r="D71" s="91">
        <v>10</v>
      </c>
      <c r="E71" s="107">
        <v>3</v>
      </c>
      <c r="F71" s="84">
        <v>1130</v>
      </c>
      <c r="G71" s="111" t="s">
        <v>155</v>
      </c>
      <c r="H71" s="112">
        <v>0</v>
      </c>
      <c r="I71" s="112"/>
      <c r="J71" s="112">
        <v>0</v>
      </c>
    </row>
    <row r="72" spans="1:10" s="30" customFormat="1" ht="6.6" customHeight="1" x14ac:dyDescent="0.3">
      <c r="A72" s="125"/>
      <c r="B72" s="70"/>
      <c r="C72" s="71"/>
      <c r="D72" s="82"/>
      <c r="E72" s="72"/>
      <c r="F72" s="73"/>
      <c r="G72" s="78"/>
      <c r="H72" s="77"/>
      <c r="I72" s="77"/>
      <c r="J72" s="77"/>
    </row>
    <row r="73" spans="1:10" s="30" customFormat="1" ht="15.6" x14ac:dyDescent="0.3">
      <c r="A73" s="125"/>
      <c r="B73" s="70"/>
      <c r="C73" s="71"/>
      <c r="D73" s="82"/>
      <c r="E73" s="72"/>
      <c r="F73" s="73"/>
      <c r="G73" s="79" t="s">
        <v>97</v>
      </c>
      <c r="H73" s="80">
        <f>SUM(H69:H71)</f>
        <v>0</v>
      </c>
      <c r="I73" s="80">
        <f t="shared" ref="I73:J73" si="6">SUM(I69:I71)</f>
        <v>0</v>
      </c>
      <c r="J73" s="80">
        <f t="shared" si="6"/>
        <v>0</v>
      </c>
    </row>
    <row r="74" spans="1:10" s="30" customFormat="1" ht="15.6" x14ac:dyDescent="0.3">
      <c r="A74" s="125"/>
      <c r="B74" s="70"/>
      <c r="C74" s="71"/>
      <c r="D74" s="82"/>
      <c r="E74" s="72"/>
      <c r="F74" s="73"/>
      <c r="G74" s="78" t="s">
        <v>139</v>
      </c>
      <c r="H74" s="81">
        <f>SUM(H73)</f>
        <v>0</v>
      </c>
      <c r="I74" s="81">
        <f t="shared" ref="I74:J74" si="7">SUM(I73)</f>
        <v>0</v>
      </c>
      <c r="J74" s="81">
        <f t="shared" si="7"/>
        <v>0</v>
      </c>
    </row>
    <row r="75" spans="1:10" ht="4.8" customHeight="1" x14ac:dyDescent="0.3">
      <c r="A75" s="126"/>
      <c r="B75" s="34"/>
      <c r="C75" s="31"/>
      <c r="D75" s="32"/>
      <c r="E75" s="33"/>
      <c r="F75" s="58"/>
      <c r="G75" s="98"/>
      <c r="H75" s="61"/>
      <c r="I75" s="61"/>
      <c r="J75" s="61"/>
    </row>
    <row r="76" spans="1:10" ht="15.6" x14ac:dyDescent="0.3">
      <c r="A76" s="124"/>
      <c r="B76" s="39"/>
      <c r="C76" s="8"/>
      <c r="D76" s="38"/>
      <c r="E76" s="9"/>
      <c r="F76" s="57"/>
      <c r="G76" s="102" t="s">
        <v>10</v>
      </c>
      <c r="H76" s="99">
        <f>SUM(H26+H35+H53+H62+H74)</f>
        <v>91855</v>
      </c>
      <c r="I76" s="99">
        <f t="shared" ref="I76:J76" si="8">SUM(I26+I35+I53+I62+I74)</f>
        <v>0</v>
      </c>
      <c r="J76" s="99">
        <f t="shared" si="8"/>
        <v>91855</v>
      </c>
    </row>
    <row r="77" spans="1:10" ht="15.6" x14ac:dyDescent="0.3">
      <c r="A77" s="124"/>
      <c r="B77" s="34"/>
      <c r="C77" s="31"/>
      <c r="D77" s="32"/>
      <c r="E77" s="33"/>
      <c r="F77" s="57"/>
      <c r="G77" s="130"/>
      <c r="H77" s="132"/>
      <c r="I77" s="132"/>
      <c r="J77" s="132"/>
    </row>
    <row r="78" spans="1:10" ht="15.6" x14ac:dyDescent="0.3">
      <c r="A78" s="124"/>
      <c r="B78" s="34"/>
      <c r="C78" s="31"/>
      <c r="D78" s="32"/>
      <c r="E78" s="33"/>
      <c r="F78" s="57"/>
      <c r="G78" s="10" t="s">
        <v>11</v>
      </c>
      <c r="H78" s="64">
        <f>+H61+H52+H25+H73</f>
        <v>91855</v>
      </c>
      <c r="I78" s="64">
        <f t="shared" ref="I78:J78" si="9">+I61+I52+I25+I73</f>
        <v>0</v>
      </c>
      <c r="J78" s="64">
        <f t="shared" si="9"/>
        <v>91855</v>
      </c>
    </row>
    <row r="79" spans="1:10" ht="16.2" thickBot="1" x14ac:dyDescent="0.35">
      <c r="A79" s="143"/>
      <c r="B79" s="144"/>
      <c r="C79" s="145"/>
      <c r="D79" s="146"/>
      <c r="E79" s="147"/>
      <c r="F79" s="148"/>
      <c r="G79" s="149" t="s">
        <v>12</v>
      </c>
      <c r="H79" s="150">
        <f>SUM(H34)</f>
        <v>0</v>
      </c>
      <c r="I79" s="150">
        <f t="shared" ref="I79:J79" si="10">SUM(I34)</f>
        <v>0</v>
      </c>
      <c r="J79" s="150">
        <f t="shared" si="10"/>
        <v>0</v>
      </c>
    </row>
    <row r="80" spans="1:10" ht="15.6" x14ac:dyDescent="0.3">
      <c r="A80" s="127"/>
      <c r="B80" s="32"/>
      <c r="C80" s="32"/>
      <c r="D80" s="32"/>
      <c r="E80" s="32"/>
      <c r="F80" s="114"/>
      <c r="G80" s="10"/>
      <c r="H80" s="115"/>
      <c r="I80" s="115"/>
      <c r="J80" s="115"/>
    </row>
  </sheetData>
  <mergeCells count="11">
    <mergeCell ref="I4:I7"/>
    <mergeCell ref="J4:J7"/>
    <mergeCell ref="A3:J3"/>
    <mergeCell ref="A2:J2"/>
    <mergeCell ref="A1:J1"/>
    <mergeCell ref="G4:G7"/>
    <mergeCell ref="B4:B7"/>
    <mergeCell ref="C4:E5"/>
    <mergeCell ref="A4:A7"/>
    <mergeCell ref="F4:F7"/>
    <mergeCell ref="H4:H7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62" fitToHeight="2" pageOrder="overThenDown" orientation="portrait" cellComments="atEnd" r:id="rId1"/>
  <rowBreaks count="1" manualBreakCount="1">
    <brk id="80" max="7" man="1"/>
  </rowBreaks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M220"/>
  <sheetViews>
    <sheetView tabSelected="1" view="pageBreakPreview" topLeftCell="A215" zoomScale="120" zoomScaleNormal="120" zoomScaleSheetLayoutView="120" workbookViewId="0">
      <selection activeCell="A186" sqref="A186:M186"/>
    </sheetView>
  </sheetViews>
  <sheetFormatPr baseColWidth="10" defaultRowHeight="12.6" x14ac:dyDescent="0.25"/>
  <cols>
    <col min="1" max="1" width="5.5546875" style="129" customWidth="1"/>
    <col min="2" max="2" width="3.44140625" customWidth="1"/>
    <col min="3" max="4" width="3.5546875" customWidth="1"/>
    <col min="5" max="5" width="4.33203125" customWidth="1"/>
    <col min="6" max="6" width="6.77734375" style="55" customWidth="1"/>
    <col min="7" max="7" width="58" style="1" customWidth="1"/>
    <col min="8" max="8" width="8.88671875" customWidth="1"/>
    <col min="9" max="9" width="9.21875" customWidth="1"/>
    <col min="10" max="10" width="8.88671875" style="30" customWidth="1"/>
    <col min="11" max="11" width="9.21875" style="30" customWidth="1"/>
    <col min="12" max="12" width="8.88671875" style="30" customWidth="1"/>
    <col min="13" max="13" width="9.21875" style="30" customWidth="1"/>
  </cols>
  <sheetData>
    <row r="1" spans="1:13" ht="24.6" customHeight="1" x14ac:dyDescent="0.35">
      <c r="A1" s="182" t="s">
        <v>94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3" ht="21.6" customHeight="1" x14ac:dyDescent="0.35">
      <c r="A2" s="182" t="s">
        <v>168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3" ht="16.2" thickBot="1" x14ac:dyDescent="0.35">
      <c r="A3" s="210" t="s">
        <v>0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</row>
    <row r="4" spans="1:13" ht="32.4" customHeight="1" x14ac:dyDescent="0.25">
      <c r="A4" s="202" t="s">
        <v>156</v>
      </c>
      <c r="B4" s="185" t="s">
        <v>2</v>
      </c>
      <c r="C4" s="187" t="s">
        <v>1</v>
      </c>
      <c r="D4" s="188"/>
      <c r="E4" s="189"/>
      <c r="F4" s="193" t="s">
        <v>133</v>
      </c>
      <c r="G4" s="206" t="s">
        <v>130</v>
      </c>
      <c r="H4" s="195" t="s">
        <v>162</v>
      </c>
      <c r="I4" s="195"/>
      <c r="J4" s="195" t="s">
        <v>160</v>
      </c>
      <c r="K4" s="195"/>
      <c r="L4" s="195" t="s">
        <v>161</v>
      </c>
      <c r="M4" s="195"/>
    </row>
    <row r="5" spans="1:13" ht="12.6" hidden="1" customHeight="1" x14ac:dyDescent="0.25">
      <c r="A5" s="203"/>
      <c r="B5" s="186"/>
      <c r="C5" s="190"/>
      <c r="D5" s="191"/>
      <c r="E5" s="192"/>
      <c r="F5" s="194"/>
      <c r="G5" s="207"/>
      <c r="H5" s="196" t="s">
        <v>134</v>
      </c>
      <c r="I5" s="199" t="s">
        <v>135</v>
      </c>
      <c r="J5" s="196" t="s">
        <v>134</v>
      </c>
      <c r="K5" s="199" t="s">
        <v>135</v>
      </c>
      <c r="L5" s="196" t="s">
        <v>134</v>
      </c>
      <c r="M5" s="199" t="s">
        <v>135</v>
      </c>
    </row>
    <row r="6" spans="1:13" ht="13.8" x14ac:dyDescent="0.25">
      <c r="A6" s="203"/>
      <c r="B6" s="186"/>
      <c r="C6" s="2" t="s">
        <v>4</v>
      </c>
      <c r="D6" s="26" t="s">
        <v>6</v>
      </c>
      <c r="E6" s="12" t="s">
        <v>5</v>
      </c>
      <c r="F6" s="194"/>
      <c r="G6" s="207"/>
      <c r="H6" s="197"/>
      <c r="I6" s="200"/>
      <c r="J6" s="197"/>
      <c r="K6" s="200"/>
      <c r="L6" s="197"/>
      <c r="M6" s="200"/>
    </row>
    <row r="7" spans="1:13" ht="15" customHeight="1" thickBot="1" x14ac:dyDescent="0.3">
      <c r="A7" s="204"/>
      <c r="B7" s="209"/>
      <c r="C7" s="151" t="s">
        <v>7</v>
      </c>
      <c r="D7" s="152" t="s">
        <v>7</v>
      </c>
      <c r="E7" s="153" t="s">
        <v>8</v>
      </c>
      <c r="F7" s="205"/>
      <c r="G7" s="208"/>
      <c r="H7" s="198"/>
      <c r="I7" s="201"/>
      <c r="J7" s="198"/>
      <c r="K7" s="201"/>
      <c r="L7" s="198"/>
      <c r="M7" s="201"/>
    </row>
    <row r="8" spans="1:13" ht="16.8" thickTop="1" x14ac:dyDescent="0.25">
      <c r="A8" s="171"/>
      <c r="B8" s="7"/>
      <c r="C8" s="6"/>
      <c r="D8" s="6"/>
      <c r="E8" s="6"/>
      <c r="F8" s="56"/>
      <c r="G8" s="14"/>
      <c r="H8" s="15"/>
      <c r="I8" s="154"/>
      <c r="J8" s="15"/>
      <c r="K8" s="154"/>
      <c r="L8" s="15"/>
      <c r="M8" s="154"/>
    </row>
    <row r="9" spans="1:13" ht="18" x14ac:dyDescent="0.25">
      <c r="A9" s="128"/>
      <c r="B9" s="34"/>
      <c r="C9" s="32"/>
      <c r="D9" s="32"/>
      <c r="E9" s="32"/>
      <c r="F9" s="57"/>
      <c r="G9" s="22" t="s">
        <v>18</v>
      </c>
      <c r="H9" s="40"/>
      <c r="I9" s="155"/>
      <c r="J9" s="40"/>
      <c r="K9" s="155"/>
      <c r="L9" s="40"/>
      <c r="M9" s="155"/>
    </row>
    <row r="10" spans="1:13" ht="16.2" x14ac:dyDescent="0.25">
      <c r="A10" s="128"/>
      <c r="B10" s="34"/>
      <c r="C10" s="32"/>
      <c r="D10" s="32"/>
      <c r="E10" s="32"/>
      <c r="F10" s="57"/>
      <c r="G10" s="11"/>
      <c r="H10" s="40"/>
      <c r="I10" s="155"/>
      <c r="J10" s="40"/>
      <c r="K10" s="155"/>
      <c r="L10" s="40"/>
      <c r="M10" s="155"/>
    </row>
    <row r="11" spans="1:13" ht="15.6" x14ac:dyDescent="0.25">
      <c r="A11" s="128"/>
      <c r="B11" s="34"/>
      <c r="C11" s="32"/>
      <c r="D11" s="32"/>
      <c r="E11" s="32"/>
      <c r="F11" s="57"/>
      <c r="G11" s="16" t="s">
        <v>95</v>
      </c>
      <c r="H11" s="40"/>
      <c r="I11" s="155"/>
      <c r="J11" s="40"/>
      <c r="K11" s="155"/>
      <c r="L11" s="40"/>
      <c r="M11" s="155"/>
    </row>
    <row r="12" spans="1:13" ht="15.6" x14ac:dyDescent="0.25">
      <c r="A12" s="128"/>
      <c r="B12" s="34"/>
      <c r="C12" s="32"/>
      <c r="D12" s="32"/>
      <c r="E12" s="32"/>
      <c r="F12" s="57"/>
      <c r="G12" s="35" t="s">
        <v>158</v>
      </c>
      <c r="H12" s="40"/>
      <c r="I12" s="155"/>
      <c r="J12" s="40"/>
      <c r="K12" s="155"/>
      <c r="L12" s="40"/>
      <c r="M12" s="155"/>
    </row>
    <row r="13" spans="1:13" ht="15.6" x14ac:dyDescent="0.25">
      <c r="A13" s="128"/>
      <c r="B13" s="34"/>
      <c r="C13" s="32"/>
      <c r="D13" s="32"/>
      <c r="E13" s="32"/>
      <c r="F13" s="57"/>
      <c r="G13" s="17"/>
      <c r="H13" s="40"/>
      <c r="I13" s="155"/>
      <c r="J13" s="40"/>
      <c r="K13" s="155"/>
      <c r="L13" s="40"/>
      <c r="M13" s="155"/>
    </row>
    <row r="14" spans="1:13" ht="15.6" x14ac:dyDescent="0.25">
      <c r="A14" s="128"/>
      <c r="B14" s="34"/>
      <c r="C14" s="32"/>
      <c r="D14" s="32"/>
      <c r="E14" s="32"/>
      <c r="F14" s="57"/>
      <c r="G14" s="18" t="s">
        <v>17</v>
      </c>
      <c r="H14" s="40"/>
      <c r="I14" s="155"/>
      <c r="J14" s="40"/>
      <c r="K14" s="155"/>
      <c r="L14" s="40"/>
      <c r="M14" s="155"/>
    </row>
    <row r="15" spans="1:13" ht="15.6" x14ac:dyDescent="0.25">
      <c r="A15" s="128"/>
      <c r="B15" s="34"/>
      <c r="C15" s="32"/>
      <c r="D15" s="32"/>
      <c r="E15" s="32"/>
      <c r="F15" s="57"/>
      <c r="G15" s="19"/>
      <c r="H15" s="40"/>
      <c r="I15" s="155"/>
      <c r="J15" s="40"/>
      <c r="K15" s="155"/>
      <c r="L15" s="40"/>
      <c r="M15" s="155"/>
    </row>
    <row r="16" spans="1:13" ht="15.6" x14ac:dyDescent="0.25">
      <c r="A16" s="172" t="s">
        <v>152</v>
      </c>
      <c r="B16" s="83">
        <v>1</v>
      </c>
      <c r="C16" s="91">
        <v>11</v>
      </c>
      <c r="D16" s="91">
        <v>11</v>
      </c>
      <c r="E16" s="91">
        <v>1</v>
      </c>
      <c r="F16" s="84">
        <v>1130</v>
      </c>
      <c r="G16" s="85" t="s">
        <v>16</v>
      </c>
      <c r="H16" s="86">
        <v>21344</v>
      </c>
      <c r="I16" s="156">
        <v>21344</v>
      </c>
      <c r="J16" s="86"/>
      <c r="K16" s="156"/>
      <c r="L16" s="86">
        <v>21344</v>
      </c>
      <c r="M16" s="156">
        <v>21344</v>
      </c>
    </row>
    <row r="17" spans="1:13" ht="15.6" x14ac:dyDescent="0.25">
      <c r="A17" s="172" t="s">
        <v>152</v>
      </c>
      <c r="B17" s="83">
        <v>1</v>
      </c>
      <c r="C17" s="91">
        <v>11</v>
      </c>
      <c r="D17" s="91">
        <v>11</v>
      </c>
      <c r="E17" s="91">
        <v>3</v>
      </c>
      <c r="F17" s="84">
        <v>1130</v>
      </c>
      <c r="G17" s="85" t="s">
        <v>20</v>
      </c>
      <c r="H17" s="86">
        <v>805</v>
      </c>
      <c r="I17" s="156">
        <v>805</v>
      </c>
      <c r="J17" s="86"/>
      <c r="K17" s="156"/>
      <c r="L17" s="86">
        <v>805</v>
      </c>
      <c r="M17" s="156">
        <v>805</v>
      </c>
    </row>
    <row r="18" spans="1:13" ht="15.6" x14ac:dyDescent="0.25">
      <c r="A18" s="172" t="s">
        <v>152</v>
      </c>
      <c r="B18" s="83">
        <v>1</v>
      </c>
      <c r="C18" s="91">
        <v>11</v>
      </c>
      <c r="D18" s="91">
        <v>11</v>
      </c>
      <c r="E18" s="91">
        <v>6</v>
      </c>
      <c r="F18" s="84">
        <v>1130</v>
      </c>
      <c r="G18" s="85" t="s">
        <v>23</v>
      </c>
      <c r="H18" s="86">
        <v>0</v>
      </c>
      <c r="I18" s="156">
        <v>0</v>
      </c>
      <c r="J18" s="86"/>
      <c r="K18" s="156"/>
      <c r="L18" s="86">
        <v>0</v>
      </c>
      <c r="M18" s="156">
        <v>0</v>
      </c>
    </row>
    <row r="19" spans="1:13" ht="15.6" x14ac:dyDescent="0.25">
      <c r="A19" s="172" t="s">
        <v>152</v>
      </c>
      <c r="B19" s="83">
        <v>1</v>
      </c>
      <c r="C19" s="91">
        <v>11</v>
      </c>
      <c r="D19" s="91">
        <v>12</v>
      </c>
      <c r="E19" s="91">
        <v>4</v>
      </c>
      <c r="F19" s="84">
        <v>1130</v>
      </c>
      <c r="G19" s="85" t="s">
        <v>21</v>
      </c>
      <c r="H19" s="86">
        <v>0</v>
      </c>
      <c r="I19" s="156">
        <v>0</v>
      </c>
      <c r="J19" s="86"/>
      <c r="K19" s="156"/>
      <c r="L19" s="86">
        <v>0</v>
      </c>
      <c r="M19" s="156">
        <v>0</v>
      </c>
    </row>
    <row r="20" spans="1:13" ht="15.6" x14ac:dyDescent="0.25">
      <c r="A20" s="172" t="s">
        <v>152</v>
      </c>
      <c r="B20" s="83">
        <v>1</v>
      </c>
      <c r="C20" s="91">
        <v>11</v>
      </c>
      <c r="D20" s="91">
        <v>20</v>
      </c>
      <c r="E20" s="91">
        <v>1</v>
      </c>
      <c r="F20" s="84">
        <v>1130</v>
      </c>
      <c r="G20" s="85" t="s">
        <v>26</v>
      </c>
      <c r="H20" s="86">
        <v>1700</v>
      </c>
      <c r="I20" s="156">
        <v>1700</v>
      </c>
      <c r="J20" s="86"/>
      <c r="K20" s="156"/>
      <c r="L20" s="86">
        <v>1700</v>
      </c>
      <c r="M20" s="156">
        <v>1700</v>
      </c>
    </row>
    <row r="21" spans="1:13" ht="15.6" customHeight="1" x14ac:dyDescent="0.25">
      <c r="A21" s="172" t="s">
        <v>152</v>
      </c>
      <c r="B21" s="83">
        <v>1</v>
      </c>
      <c r="C21" s="91">
        <v>11</v>
      </c>
      <c r="D21" s="91">
        <v>20</v>
      </c>
      <c r="E21" s="91">
        <v>5</v>
      </c>
      <c r="F21" s="84">
        <v>1130</v>
      </c>
      <c r="G21" s="85" t="s">
        <v>22</v>
      </c>
      <c r="H21" s="86">
        <v>155</v>
      </c>
      <c r="I21" s="156">
        <v>155</v>
      </c>
      <c r="J21" s="86"/>
      <c r="K21" s="156"/>
      <c r="L21" s="86">
        <v>155</v>
      </c>
      <c r="M21" s="156">
        <v>155</v>
      </c>
    </row>
    <row r="22" spans="1:13" s="1" customFormat="1" ht="15.6" x14ac:dyDescent="0.25">
      <c r="A22" s="172" t="s">
        <v>152</v>
      </c>
      <c r="B22" s="83">
        <v>1</v>
      </c>
      <c r="C22" s="91">
        <v>11</v>
      </c>
      <c r="D22" s="91">
        <v>40</v>
      </c>
      <c r="E22" s="91">
        <v>2</v>
      </c>
      <c r="F22" s="84">
        <v>1130</v>
      </c>
      <c r="G22" s="85" t="s">
        <v>19</v>
      </c>
      <c r="H22" s="86">
        <v>155</v>
      </c>
      <c r="I22" s="156">
        <v>155</v>
      </c>
      <c r="J22" s="86"/>
      <c r="K22" s="156"/>
      <c r="L22" s="86">
        <v>155</v>
      </c>
      <c r="M22" s="156">
        <v>155</v>
      </c>
    </row>
    <row r="23" spans="1:13" s="1" customFormat="1" ht="15.6" x14ac:dyDescent="0.25">
      <c r="A23" s="172" t="s">
        <v>152</v>
      </c>
      <c r="B23" s="83">
        <v>1</v>
      </c>
      <c r="C23" s="91">
        <v>12</v>
      </c>
      <c r="D23" s="91">
        <v>11</v>
      </c>
      <c r="E23" s="91">
        <v>1</v>
      </c>
      <c r="F23" s="84">
        <v>1130</v>
      </c>
      <c r="G23" s="85" t="s">
        <v>28</v>
      </c>
      <c r="H23" s="86">
        <v>413</v>
      </c>
      <c r="I23" s="156">
        <v>413</v>
      </c>
      <c r="J23" s="86"/>
      <c r="K23" s="156"/>
      <c r="L23" s="86">
        <v>413</v>
      </c>
      <c r="M23" s="156">
        <v>413</v>
      </c>
    </row>
    <row r="24" spans="1:13" s="1" customFormat="1" ht="15.6" x14ac:dyDescent="0.25">
      <c r="A24" s="172" t="s">
        <v>152</v>
      </c>
      <c r="B24" s="83">
        <v>1</v>
      </c>
      <c r="C24" s="91">
        <v>12</v>
      </c>
      <c r="D24" s="91">
        <v>11</v>
      </c>
      <c r="E24" s="91">
        <v>2</v>
      </c>
      <c r="F24" s="84">
        <v>1130</v>
      </c>
      <c r="G24" s="85" t="s">
        <v>29</v>
      </c>
      <c r="H24" s="86">
        <v>30</v>
      </c>
      <c r="I24" s="156">
        <v>30</v>
      </c>
      <c r="J24" s="86"/>
      <c r="K24" s="156"/>
      <c r="L24" s="86">
        <v>30</v>
      </c>
      <c r="M24" s="156">
        <v>30</v>
      </c>
    </row>
    <row r="25" spans="1:13" s="1" customFormat="1" ht="15.6" x14ac:dyDescent="0.25">
      <c r="A25" s="172" t="s">
        <v>152</v>
      </c>
      <c r="B25" s="83">
        <v>1</v>
      </c>
      <c r="C25" s="91">
        <v>12</v>
      </c>
      <c r="D25" s="91">
        <v>11</v>
      </c>
      <c r="E25" s="91">
        <v>3</v>
      </c>
      <c r="F25" s="84">
        <v>1130</v>
      </c>
      <c r="G25" s="85" t="s">
        <v>30</v>
      </c>
      <c r="H25" s="86">
        <v>1616</v>
      </c>
      <c r="I25" s="156">
        <v>1616</v>
      </c>
      <c r="J25" s="86"/>
      <c r="K25" s="156"/>
      <c r="L25" s="86">
        <v>1616</v>
      </c>
      <c r="M25" s="156">
        <v>1616</v>
      </c>
    </row>
    <row r="26" spans="1:13" s="1" customFormat="1" ht="15.6" x14ac:dyDescent="0.25">
      <c r="A26" s="172" t="s">
        <v>152</v>
      </c>
      <c r="B26" s="83">
        <v>1</v>
      </c>
      <c r="C26" s="91">
        <v>12</v>
      </c>
      <c r="D26" s="91">
        <v>11</v>
      </c>
      <c r="E26" s="91">
        <v>4</v>
      </c>
      <c r="F26" s="84">
        <v>1130</v>
      </c>
      <c r="G26" s="85" t="s">
        <v>31</v>
      </c>
      <c r="H26" s="86">
        <v>213</v>
      </c>
      <c r="I26" s="156">
        <v>213</v>
      </c>
      <c r="J26" s="86"/>
      <c r="K26" s="156"/>
      <c r="L26" s="86">
        <v>213</v>
      </c>
      <c r="M26" s="156">
        <v>213</v>
      </c>
    </row>
    <row r="27" spans="1:13" s="1" customFormat="1" ht="15.6" x14ac:dyDescent="0.25">
      <c r="A27" s="172" t="s">
        <v>152</v>
      </c>
      <c r="B27" s="83">
        <v>1</v>
      </c>
      <c r="C27" s="91">
        <v>12</v>
      </c>
      <c r="D27" s="91">
        <v>11</v>
      </c>
      <c r="E27" s="91">
        <v>7</v>
      </c>
      <c r="F27" s="84">
        <v>1130</v>
      </c>
      <c r="G27" s="85" t="s">
        <v>24</v>
      </c>
      <c r="H27" s="86">
        <v>50</v>
      </c>
      <c r="I27" s="156">
        <v>50</v>
      </c>
      <c r="J27" s="86"/>
      <c r="K27" s="156"/>
      <c r="L27" s="86">
        <v>50</v>
      </c>
      <c r="M27" s="156">
        <v>50</v>
      </c>
    </row>
    <row r="28" spans="1:13" s="1" customFormat="1" ht="15.6" x14ac:dyDescent="0.25">
      <c r="A28" s="172" t="s">
        <v>152</v>
      </c>
      <c r="B28" s="83">
        <v>1</v>
      </c>
      <c r="C28" s="91">
        <v>12</v>
      </c>
      <c r="D28" s="91">
        <v>11</v>
      </c>
      <c r="E28" s="91">
        <v>8</v>
      </c>
      <c r="F28" s="84">
        <v>1130</v>
      </c>
      <c r="G28" s="85" t="s">
        <v>25</v>
      </c>
      <c r="H28" s="86">
        <v>0</v>
      </c>
      <c r="I28" s="156">
        <v>0</v>
      </c>
      <c r="J28" s="86"/>
      <c r="K28" s="156"/>
      <c r="L28" s="86">
        <v>0</v>
      </c>
      <c r="M28" s="156">
        <v>0</v>
      </c>
    </row>
    <row r="29" spans="1:13" s="1" customFormat="1" ht="15.6" x14ac:dyDescent="0.25">
      <c r="A29" s="172" t="s">
        <v>152</v>
      </c>
      <c r="B29" s="83">
        <v>1</v>
      </c>
      <c r="C29" s="91">
        <v>12</v>
      </c>
      <c r="D29" s="91">
        <v>12</v>
      </c>
      <c r="E29" s="91">
        <v>1</v>
      </c>
      <c r="F29" s="84">
        <v>1130</v>
      </c>
      <c r="G29" s="85" t="s">
        <v>27</v>
      </c>
      <c r="H29" s="86">
        <v>2003</v>
      </c>
      <c r="I29" s="156">
        <v>2003</v>
      </c>
      <c r="J29" s="86"/>
      <c r="K29" s="156"/>
      <c r="L29" s="86">
        <v>2003</v>
      </c>
      <c r="M29" s="156">
        <v>2003</v>
      </c>
    </row>
    <row r="30" spans="1:13" s="1" customFormat="1" ht="15.6" x14ac:dyDescent="0.25">
      <c r="A30" s="172" t="s">
        <v>152</v>
      </c>
      <c r="B30" s="83">
        <v>1</v>
      </c>
      <c r="C30" s="91">
        <v>21</v>
      </c>
      <c r="D30" s="91">
        <v>10</v>
      </c>
      <c r="E30" s="91">
        <v>1</v>
      </c>
      <c r="F30" s="84">
        <v>1130</v>
      </c>
      <c r="G30" s="85" t="s">
        <v>32</v>
      </c>
      <c r="H30" s="86">
        <v>983</v>
      </c>
      <c r="I30" s="156">
        <v>983</v>
      </c>
      <c r="J30" s="86"/>
      <c r="K30" s="156"/>
      <c r="L30" s="86">
        <v>983</v>
      </c>
      <c r="M30" s="156">
        <v>983</v>
      </c>
    </row>
    <row r="31" spans="1:13" s="1" customFormat="1" ht="15.6" x14ac:dyDescent="0.25">
      <c r="A31" s="172" t="s">
        <v>152</v>
      </c>
      <c r="B31" s="83">
        <v>1</v>
      </c>
      <c r="C31" s="91">
        <v>21</v>
      </c>
      <c r="D31" s="91">
        <v>10</v>
      </c>
      <c r="E31" s="91">
        <v>2</v>
      </c>
      <c r="F31" s="84">
        <v>1130</v>
      </c>
      <c r="G31" s="85" t="s">
        <v>129</v>
      </c>
      <c r="H31" s="86">
        <v>8</v>
      </c>
      <c r="I31" s="156">
        <v>8</v>
      </c>
      <c r="J31" s="86"/>
      <c r="K31" s="156"/>
      <c r="L31" s="86">
        <v>8</v>
      </c>
      <c r="M31" s="156">
        <v>8</v>
      </c>
    </row>
    <row r="32" spans="1:13" ht="11.4" customHeight="1" x14ac:dyDescent="0.25">
      <c r="A32" s="128"/>
      <c r="B32" s="34"/>
      <c r="C32" s="32"/>
      <c r="D32" s="32"/>
      <c r="E32" s="32"/>
      <c r="F32" s="57"/>
      <c r="G32" s="48"/>
      <c r="H32" s="40"/>
      <c r="I32" s="155"/>
      <c r="J32" s="40"/>
      <c r="K32" s="155"/>
      <c r="L32" s="40"/>
      <c r="M32" s="155"/>
    </row>
    <row r="33" spans="1:13" ht="18" customHeight="1" x14ac:dyDescent="0.25">
      <c r="A33" s="128"/>
      <c r="B33" s="34"/>
      <c r="C33" s="32"/>
      <c r="D33" s="32"/>
      <c r="E33" s="32"/>
      <c r="F33" s="57"/>
      <c r="G33" s="41" t="s">
        <v>97</v>
      </c>
      <c r="H33" s="20">
        <f t="shared" ref="H33:I33" si="0">SUM(H16:H32)</f>
        <v>29475</v>
      </c>
      <c r="I33" s="157">
        <f t="shared" si="0"/>
        <v>29475</v>
      </c>
      <c r="J33" s="20">
        <f t="shared" ref="J33:M33" si="1">SUM(J16:J32)</f>
        <v>0</v>
      </c>
      <c r="K33" s="157">
        <f t="shared" si="1"/>
        <v>0</v>
      </c>
      <c r="L33" s="20">
        <f t="shared" si="1"/>
        <v>29475</v>
      </c>
      <c r="M33" s="157">
        <f t="shared" si="1"/>
        <v>29475</v>
      </c>
    </row>
    <row r="34" spans="1:13" ht="10.199999999999999" customHeight="1" x14ac:dyDescent="0.25">
      <c r="A34" s="128"/>
      <c r="B34" s="34"/>
      <c r="C34" s="32"/>
      <c r="D34" s="32"/>
      <c r="E34" s="32"/>
      <c r="F34" s="57"/>
      <c r="G34" s="17"/>
      <c r="H34" s="40"/>
      <c r="I34" s="155"/>
      <c r="J34" s="40"/>
      <c r="K34" s="155"/>
      <c r="L34" s="40"/>
      <c r="M34" s="155"/>
    </row>
    <row r="35" spans="1:13" ht="15.6" x14ac:dyDescent="0.25">
      <c r="A35" s="128"/>
      <c r="B35" s="34"/>
      <c r="C35" s="32"/>
      <c r="D35" s="32"/>
      <c r="E35" s="32"/>
      <c r="F35" s="57"/>
      <c r="G35" s="18" t="s">
        <v>34</v>
      </c>
      <c r="H35" s="40"/>
      <c r="I35" s="155"/>
      <c r="J35" s="40"/>
      <c r="K35" s="155"/>
      <c r="L35" s="40"/>
      <c r="M35" s="155"/>
    </row>
    <row r="36" spans="1:13" ht="15.6" x14ac:dyDescent="0.25">
      <c r="A36" s="128"/>
      <c r="B36" s="34"/>
      <c r="C36" s="32"/>
      <c r="D36" s="32"/>
      <c r="E36" s="32"/>
      <c r="F36" s="57"/>
      <c r="G36" s="19"/>
      <c r="H36" s="40"/>
      <c r="I36" s="155"/>
      <c r="J36" s="40"/>
      <c r="K36" s="155"/>
      <c r="L36" s="40"/>
      <c r="M36" s="155"/>
    </row>
    <row r="37" spans="1:13" ht="15.6" x14ac:dyDescent="0.25">
      <c r="A37" s="172" t="s">
        <v>152</v>
      </c>
      <c r="B37" s="83">
        <v>1</v>
      </c>
      <c r="C37" s="91">
        <v>71</v>
      </c>
      <c r="D37" s="91">
        <v>12</v>
      </c>
      <c r="E37" s="91">
        <v>1</v>
      </c>
      <c r="F37" s="84">
        <v>1130</v>
      </c>
      <c r="G37" s="85" t="s">
        <v>33</v>
      </c>
      <c r="H37" s="40">
        <v>0</v>
      </c>
      <c r="I37" s="155">
        <v>0</v>
      </c>
      <c r="J37" s="40"/>
      <c r="K37" s="155"/>
      <c r="L37" s="40">
        <v>0</v>
      </c>
      <c r="M37" s="155">
        <v>0</v>
      </c>
    </row>
    <row r="38" spans="1:13" ht="15.6" x14ac:dyDescent="0.25">
      <c r="A38" s="172" t="s">
        <v>152</v>
      </c>
      <c r="B38" s="83">
        <v>1</v>
      </c>
      <c r="C38" s="91">
        <v>74</v>
      </c>
      <c r="D38" s="91">
        <v>22</v>
      </c>
      <c r="E38" s="91">
        <v>1</v>
      </c>
      <c r="F38" s="84">
        <v>1130</v>
      </c>
      <c r="G38" s="85" t="s">
        <v>35</v>
      </c>
      <c r="H38" s="86">
        <v>80</v>
      </c>
      <c r="I38" s="156">
        <v>80</v>
      </c>
      <c r="J38" s="86"/>
      <c r="K38" s="156"/>
      <c r="L38" s="86">
        <v>80</v>
      </c>
      <c r="M38" s="156">
        <v>80</v>
      </c>
    </row>
    <row r="39" spans="1:13" ht="15.6" x14ac:dyDescent="0.25">
      <c r="A39" s="172" t="s">
        <v>152</v>
      </c>
      <c r="B39" s="83">
        <v>1</v>
      </c>
      <c r="C39" s="91">
        <v>74</v>
      </c>
      <c r="D39" s="91">
        <v>22</v>
      </c>
      <c r="E39" s="91">
        <v>2</v>
      </c>
      <c r="F39" s="84">
        <v>1130</v>
      </c>
      <c r="G39" s="85" t="s">
        <v>36</v>
      </c>
      <c r="H39" s="86">
        <v>0</v>
      </c>
      <c r="I39" s="156">
        <v>0</v>
      </c>
      <c r="J39" s="86"/>
      <c r="K39" s="156"/>
      <c r="L39" s="86">
        <v>0</v>
      </c>
      <c r="M39" s="156">
        <v>0</v>
      </c>
    </row>
    <row r="40" spans="1:13" ht="15.6" x14ac:dyDescent="0.25">
      <c r="A40" s="172" t="s">
        <v>152</v>
      </c>
      <c r="B40" s="83">
        <v>1</v>
      </c>
      <c r="C40" s="91">
        <v>74</v>
      </c>
      <c r="D40" s="91">
        <v>22</v>
      </c>
      <c r="E40" s="91">
        <v>3</v>
      </c>
      <c r="F40" s="84">
        <v>1130</v>
      </c>
      <c r="G40" s="85" t="s">
        <v>41</v>
      </c>
      <c r="H40" s="86">
        <v>885</v>
      </c>
      <c r="I40" s="156">
        <v>1107</v>
      </c>
      <c r="J40" s="86"/>
      <c r="K40" s="156"/>
      <c r="L40" s="86">
        <v>885</v>
      </c>
      <c r="M40" s="156">
        <v>1107</v>
      </c>
    </row>
    <row r="41" spans="1:13" ht="15.6" x14ac:dyDescent="0.25">
      <c r="A41" s="172" t="s">
        <v>152</v>
      </c>
      <c r="B41" s="83">
        <v>1</v>
      </c>
      <c r="C41" s="91">
        <v>74</v>
      </c>
      <c r="D41" s="91">
        <v>22</v>
      </c>
      <c r="E41" s="91">
        <v>4</v>
      </c>
      <c r="F41" s="84">
        <v>1130</v>
      </c>
      <c r="G41" s="85" t="s">
        <v>57</v>
      </c>
      <c r="H41" s="86">
        <v>5</v>
      </c>
      <c r="I41" s="156">
        <v>5</v>
      </c>
      <c r="J41" s="86"/>
      <c r="K41" s="156"/>
      <c r="L41" s="86">
        <v>5</v>
      </c>
      <c r="M41" s="156">
        <v>5</v>
      </c>
    </row>
    <row r="42" spans="1:13" ht="15.6" x14ac:dyDescent="0.25">
      <c r="A42" s="172" t="s">
        <v>152</v>
      </c>
      <c r="B42" s="83">
        <v>1</v>
      </c>
      <c r="C42" s="91">
        <v>91</v>
      </c>
      <c r="D42" s="91">
        <v>10</v>
      </c>
      <c r="E42" s="91">
        <v>1</v>
      </c>
      <c r="F42" s="84">
        <v>1130</v>
      </c>
      <c r="G42" s="85" t="s">
        <v>58</v>
      </c>
      <c r="H42" s="86">
        <v>1982</v>
      </c>
      <c r="I42" s="156">
        <v>1982</v>
      </c>
      <c r="J42" s="86"/>
      <c r="K42" s="156"/>
      <c r="L42" s="86">
        <v>1982</v>
      </c>
      <c r="M42" s="156">
        <v>1982</v>
      </c>
    </row>
    <row r="43" spans="1:13" ht="10.8" customHeight="1" x14ac:dyDescent="0.25">
      <c r="A43" s="172"/>
      <c r="B43" s="34"/>
      <c r="C43" s="32"/>
      <c r="D43" s="32"/>
      <c r="E43" s="32"/>
      <c r="F43" s="57"/>
      <c r="G43" s="48"/>
      <c r="H43" s="40"/>
      <c r="I43" s="155"/>
      <c r="J43" s="40"/>
      <c r="K43" s="155"/>
      <c r="L43" s="40"/>
      <c r="M43" s="155"/>
    </row>
    <row r="44" spans="1:13" ht="18" customHeight="1" x14ac:dyDescent="0.25">
      <c r="A44" s="128"/>
      <c r="B44" s="34"/>
      <c r="C44" s="32"/>
      <c r="D44" s="32"/>
      <c r="E44" s="32"/>
      <c r="F44" s="57"/>
      <c r="G44" s="41" t="s">
        <v>100</v>
      </c>
      <c r="H44" s="20">
        <f>SUM(H38:H43)</f>
        <v>2952</v>
      </c>
      <c r="I44" s="157">
        <f>SUM(I38:I43)</f>
        <v>3174</v>
      </c>
      <c r="J44" s="20">
        <f t="shared" ref="J44:M44" si="2">SUM(J38:J43)</f>
        <v>0</v>
      </c>
      <c r="K44" s="157">
        <f t="shared" si="2"/>
        <v>0</v>
      </c>
      <c r="L44" s="20">
        <f t="shared" si="2"/>
        <v>2952</v>
      </c>
      <c r="M44" s="157">
        <f t="shared" si="2"/>
        <v>3174</v>
      </c>
    </row>
    <row r="45" spans="1:13" ht="15.6" x14ac:dyDescent="0.25">
      <c r="A45" s="128"/>
      <c r="B45" s="34"/>
      <c r="C45" s="32"/>
      <c r="D45" s="32"/>
      <c r="E45" s="32"/>
      <c r="F45" s="57"/>
      <c r="G45" s="42" t="s">
        <v>9</v>
      </c>
      <c r="H45" s="43">
        <f t="shared" ref="H45:I45" si="3">H44+H33</f>
        <v>32427</v>
      </c>
      <c r="I45" s="158">
        <f t="shared" si="3"/>
        <v>32649</v>
      </c>
      <c r="J45" s="43">
        <f t="shared" ref="J45:M45" si="4">J44+J33</f>
        <v>0</v>
      </c>
      <c r="K45" s="158">
        <f t="shared" si="4"/>
        <v>0</v>
      </c>
      <c r="L45" s="43">
        <f t="shared" si="4"/>
        <v>32427</v>
      </c>
      <c r="M45" s="158">
        <f t="shared" si="4"/>
        <v>32649</v>
      </c>
    </row>
    <row r="46" spans="1:13" ht="15.6" x14ac:dyDescent="0.25">
      <c r="A46" s="128"/>
      <c r="B46" s="34"/>
      <c r="C46" s="32"/>
      <c r="D46" s="32"/>
      <c r="E46" s="32"/>
      <c r="F46" s="57"/>
      <c r="G46" s="19"/>
      <c r="H46" s="40"/>
      <c r="I46" s="155"/>
      <c r="J46" s="40"/>
      <c r="K46" s="155"/>
      <c r="L46" s="40"/>
      <c r="M46" s="155"/>
    </row>
    <row r="47" spans="1:13" ht="15.6" x14ac:dyDescent="0.25">
      <c r="A47" s="128"/>
      <c r="B47" s="34"/>
      <c r="C47" s="32"/>
      <c r="D47" s="32"/>
      <c r="E47" s="32"/>
      <c r="F47" s="57"/>
      <c r="G47" s="16" t="s">
        <v>98</v>
      </c>
      <c r="H47" s="40"/>
      <c r="I47" s="155"/>
      <c r="J47" s="40"/>
      <c r="K47" s="155"/>
      <c r="L47" s="40"/>
      <c r="M47" s="155"/>
    </row>
    <row r="48" spans="1:13" ht="15.6" x14ac:dyDescent="0.25">
      <c r="A48" s="128"/>
      <c r="B48" s="34"/>
      <c r="C48" s="32"/>
      <c r="D48" s="32"/>
      <c r="E48" s="32"/>
      <c r="F48" s="57"/>
      <c r="G48" s="35" t="s">
        <v>108</v>
      </c>
      <c r="H48" s="40"/>
      <c r="I48" s="155"/>
      <c r="J48" s="40"/>
      <c r="K48" s="155"/>
      <c r="L48" s="40"/>
      <c r="M48" s="155"/>
    </row>
    <row r="49" spans="1:13" ht="15.6" x14ac:dyDescent="0.25">
      <c r="A49" s="128"/>
      <c r="B49" s="34"/>
      <c r="C49" s="32"/>
      <c r="D49" s="32"/>
      <c r="E49" s="32"/>
      <c r="F49" s="57"/>
      <c r="G49" s="17"/>
      <c r="H49" s="40"/>
      <c r="I49" s="155"/>
      <c r="J49" s="40"/>
      <c r="K49" s="155"/>
      <c r="L49" s="40"/>
      <c r="M49" s="155"/>
    </row>
    <row r="50" spans="1:13" ht="15.6" x14ac:dyDescent="0.25">
      <c r="A50" s="128"/>
      <c r="B50" s="34"/>
      <c r="C50" s="32"/>
      <c r="D50" s="32"/>
      <c r="E50" s="32"/>
      <c r="F50" s="57"/>
      <c r="G50" s="18" t="s">
        <v>17</v>
      </c>
      <c r="H50" s="40"/>
      <c r="I50" s="155"/>
      <c r="J50" s="40"/>
      <c r="K50" s="155"/>
      <c r="L50" s="40"/>
      <c r="M50" s="155"/>
    </row>
    <row r="51" spans="1:13" ht="15.6" x14ac:dyDescent="0.25">
      <c r="A51" s="128"/>
      <c r="B51" s="34"/>
      <c r="C51" s="32"/>
      <c r="D51" s="32"/>
      <c r="E51" s="32"/>
      <c r="F51" s="57"/>
      <c r="G51" s="19"/>
      <c r="H51" s="40"/>
      <c r="I51" s="155"/>
      <c r="J51" s="40"/>
      <c r="K51" s="155"/>
      <c r="L51" s="40"/>
      <c r="M51" s="155"/>
    </row>
    <row r="52" spans="1:13" ht="15.6" x14ac:dyDescent="0.25">
      <c r="A52" s="172" t="s">
        <v>152</v>
      </c>
      <c r="B52" s="65">
        <v>2</v>
      </c>
      <c r="C52" s="66">
        <v>12</v>
      </c>
      <c r="D52" s="66">
        <v>11</v>
      </c>
      <c r="E52" s="66">
        <v>1</v>
      </c>
      <c r="F52" s="67">
        <v>1130</v>
      </c>
      <c r="G52" s="68" t="s">
        <v>59</v>
      </c>
      <c r="H52" s="69">
        <v>340</v>
      </c>
      <c r="I52" s="159">
        <v>340</v>
      </c>
      <c r="J52" s="69"/>
      <c r="K52" s="159"/>
      <c r="L52" s="69">
        <v>340</v>
      </c>
      <c r="M52" s="159">
        <v>340</v>
      </c>
    </row>
    <row r="53" spans="1:13" ht="16.2" customHeight="1" x14ac:dyDescent="0.25">
      <c r="A53" s="172" t="s">
        <v>152</v>
      </c>
      <c r="B53" s="65">
        <v>2</v>
      </c>
      <c r="C53" s="66">
        <v>12</v>
      </c>
      <c r="D53" s="66">
        <v>11</v>
      </c>
      <c r="E53" s="66">
        <v>2</v>
      </c>
      <c r="F53" s="67">
        <v>1130</v>
      </c>
      <c r="G53" s="68" t="s">
        <v>60</v>
      </c>
      <c r="H53" s="69">
        <v>0</v>
      </c>
      <c r="I53" s="159">
        <v>0</v>
      </c>
      <c r="J53" s="69"/>
      <c r="K53" s="159"/>
      <c r="L53" s="69">
        <v>0</v>
      </c>
      <c r="M53" s="159">
        <v>0</v>
      </c>
    </row>
    <row r="54" spans="1:13" ht="10.199999999999999" customHeight="1" x14ac:dyDescent="0.25">
      <c r="A54" s="128"/>
      <c r="B54" s="34"/>
      <c r="C54" s="32"/>
      <c r="D54" s="32"/>
      <c r="E54" s="32"/>
      <c r="F54" s="57"/>
      <c r="G54" s="48"/>
      <c r="H54" s="46"/>
      <c r="I54" s="160"/>
      <c r="J54" s="46"/>
      <c r="K54" s="160"/>
      <c r="L54" s="46"/>
      <c r="M54" s="160"/>
    </row>
    <row r="55" spans="1:13" ht="18" customHeight="1" x14ac:dyDescent="0.25">
      <c r="A55" s="128"/>
      <c r="B55" s="34"/>
      <c r="C55" s="32"/>
      <c r="D55" s="32"/>
      <c r="E55" s="32"/>
      <c r="F55" s="57"/>
      <c r="G55" s="41" t="s">
        <v>97</v>
      </c>
      <c r="H55" s="46">
        <f t="shared" ref="H55:I55" si="5">SUM(H52:H54)</f>
        <v>340</v>
      </c>
      <c r="I55" s="160">
        <f t="shared" si="5"/>
        <v>340</v>
      </c>
      <c r="J55" s="46">
        <f t="shared" ref="J55:M55" si="6">SUM(J52:J54)</f>
        <v>0</v>
      </c>
      <c r="K55" s="160">
        <f t="shared" si="6"/>
        <v>0</v>
      </c>
      <c r="L55" s="46">
        <f t="shared" si="6"/>
        <v>340</v>
      </c>
      <c r="M55" s="160">
        <f t="shared" si="6"/>
        <v>340</v>
      </c>
    </row>
    <row r="56" spans="1:13" ht="15.6" x14ac:dyDescent="0.25">
      <c r="A56" s="128"/>
      <c r="B56" s="34"/>
      <c r="C56" s="32"/>
      <c r="D56" s="32"/>
      <c r="E56" s="32"/>
      <c r="F56" s="57"/>
      <c r="G56" s="103" t="s">
        <v>101</v>
      </c>
      <c r="H56" s="100">
        <f t="shared" ref="H56:I56" si="7">H55</f>
        <v>340</v>
      </c>
      <c r="I56" s="161">
        <f t="shared" si="7"/>
        <v>340</v>
      </c>
      <c r="J56" s="100">
        <f t="shared" ref="J56:M56" si="8">J55</f>
        <v>0</v>
      </c>
      <c r="K56" s="161">
        <f t="shared" si="8"/>
        <v>0</v>
      </c>
      <c r="L56" s="100">
        <f t="shared" si="8"/>
        <v>340</v>
      </c>
      <c r="M56" s="161">
        <f t="shared" si="8"/>
        <v>340</v>
      </c>
    </row>
    <row r="57" spans="1:13" ht="15.6" x14ac:dyDescent="0.25">
      <c r="A57" s="128"/>
      <c r="B57" s="34"/>
      <c r="C57" s="32"/>
      <c r="D57" s="32"/>
      <c r="E57" s="32"/>
      <c r="F57" s="57"/>
      <c r="G57" s="98"/>
      <c r="H57" s="40"/>
      <c r="I57" s="155"/>
      <c r="J57" s="40"/>
      <c r="K57" s="155"/>
      <c r="L57" s="40"/>
      <c r="M57" s="155"/>
    </row>
    <row r="58" spans="1:13" ht="15.6" x14ac:dyDescent="0.25">
      <c r="A58" s="128"/>
      <c r="B58" s="34"/>
      <c r="C58" s="32"/>
      <c r="D58" s="32"/>
      <c r="E58" s="32"/>
      <c r="F58" s="57"/>
      <c r="G58" s="16" t="s">
        <v>102</v>
      </c>
      <c r="H58" s="40"/>
      <c r="I58" s="155"/>
      <c r="J58" s="40"/>
      <c r="K58" s="155"/>
      <c r="L58" s="40"/>
      <c r="M58" s="155"/>
    </row>
    <row r="59" spans="1:13" ht="15.6" x14ac:dyDescent="0.25">
      <c r="A59" s="128"/>
      <c r="B59" s="34"/>
      <c r="C59" s="32"/>
      <c r="D59" s="32"/>
      <c r="E59" s="32"/>
      <c r="F59" s="57"/>
      <c r="G59" s="35" t="s">
        <v>109</v>
      </c>
      <c r="H59" s="40"/>
      <c r="I59" s="155"/>
      <c r="J59" s="40"/>
      <c r="K59" s="155"/>
      <c r="L59" s="40"/>
      <c r="M59" s="155"/>
    </row>
    <row r="60" spans="1:13" ht="15.6" x14ac:dyDescent="0.25">
      <c r="A60" s="128"/>
      <c r="B60" s="34"/>
      <c r="C60" s="32"/>
      <c r="D60" s="32"/>
      <c r="E60" s="32"/>
      <c r="F60" s="57"/>
      <c r="G60" s="17"/>
      <c r="H60" s="40"/>
      <c r="I60" s="155"/>
      <c r="J60" s="40"/>
      <c r="K60" s="155"/>
      <c r="L60" s="40"/>
      <c r="M60" s="155"/>
    </row>
    <row r="61" spans="1:13" ht="15.6" x14ac:dyDescent="0.25">
      <c r="A61" s="128"/>
      <c r="B61" s="34"/>
      <c r="C61" s="32"/>
      <c r="D61" s="32"/>
      <c r="E61" s="32"/>
      <c r="F61" s="57"/>
      <c r="G61" s="18" t="s">
        <v>17</v>
      </c>
      <c r="H61" s="40"/>
      <c r="I61" s="155"/>
      <c r="J61" s="40"/>
      <c r="K61" s="155"/>
      <c r="L61" s="40"/>
      <c r="M61" s="155"/>
    </row>
    <row r="62" spans="1:13" ht="15.6" x14ac:dyDescent="0.25">
      <c r="A62" s="128"/>
      <c r="B62" s="34"/>
      <c r="C62" s="32"/>
      <c r="D62" s="32"/>
      <c r="E62" s="32"/>
      <c r="F62" s="57"/>
      <c r="G62" s="19"/>
      <c r="H62" s="40"/>
      <c r="I62" s="155"/>
      <c r="J62" s="40"/>
      <c r="K62" s="155"/>
      <c r="L62" s="40"/>
      <c r="M62" s="155"/>
    </row>
    <row r="63" spans="1:13" ht="15.6" x14ac:dyDescent="0.25">
      <c r="A63" s="172" t="s">
        <v>152</v>
      </c>
      <c r="B63" s="65">
        <v>3</v>
      </c>
      <c r="C63" s="66">
        <v>12</v>
      </c>
      <c r="D63" s="66">
        <v>11</v>
      </c>
      <c r="E63" s="66">
        <v>1</v>
      </c>
      <c r="F63" s="67">
        <v>1130</v>
      </c>
      <c r="G63" s="68" t="s">
        <v>61</v>
      </c>
      <c r="H63" s="69">
        <v>300</v>
      </c>
      <c r="I63" s="159">
        <v>300</v>
      </c>
      <c r="J63" s="69"/>
      <c r="K63" s="159"/>
      <c r="L63" s="69">
        <v>300</v>
      </c>
      <c r="M63" s="159">
        <v>300</v>
      </c>
    </row>
    <row r="64" spans="1:13" ht="18" customHeight="1" x14ac:dyDescent="0.25">
      <c r="A64" s="172" t="s">
        <v>152</v>
      </c>
      <c r="B64" s="34">
        <v>3</v>
      </c>
      <c r="C64" s="32">
        <v>12</v>
      </c>
      <c r="D64" s="32">
        <v>11</v>
      </c>
      <c r="E64" s="32">
        <v>2</v>
      </c>
      <c r="F64" s="67">
        <v>1130</v>
      </c>
      <c r="G64" s="68" t="s">
        <v>37</v>
      </c>
      <c r="H64" s="69">
        <v>0</v>
      </c>
      <c r="I64" s="159">
        <v>0</v>
      </c>
      <c r="J64" s="69"/>
      <c r="K64" s="159"/>
      <c r="L64" s="69">
        <v>0</v>
      </c>
      <c r="M64" s="159">
        <v>0</v>
      </c>
    </row>
    <row r="65" spans="1:13" ht="11.4" customHeight="1" x14ac:dyDescent="0.25">
      <c r="A65" s="128"/>
      <c r="B65" s="34"/>
      <c r="C65" s="32"/>
      <c r="D65" s="32"/>
      <c r="E65" s="32"/>
      <c r="F65" s="57"/>
      <c r="G65" s="48"/>
      <c r="H65" s="40"/>
      <c r="I65" s="155"/>
      <c r="J65" s="40"/>
      <c r="K65" s="155"/>
      <c r="L65" s="40"/>
      <c r="M65" s="155"/>
    </row>
    <row r="66" spans="1:13" ht="18" customHeight="1" x14ac:dyDescent="0.25">
      <c r="A66" s="128"/>
      <c r="B66" s="34"/>
      <c r="C66" s="32"/>
      <c r="D66" s="32"/>
      <c r="E66" s="32"/>
      <c r="F66" s="57"/>
      <c r="G66" s="41" t="s">
        <v>97</v>
      </c>
      <c r="H66" s="20">
        <f>SUM(H63:H64)</f>
        <v>300</v>
      </c>
      <c r="I66" s="157">
        <f>SUM(I63:I64)</f>
        <v>300</v>
      </c>
      <c r="J66" s="20">
        <f t="shared" ref="J66:M66" si="9">SUM(J63:J64)</f>
        <v>0</v>
      </c>
      <c r="K66" s="157">
        <f t="shared" si="9"/>
        <v>0</v>
      </c>
      <c r="L66" s="20">
        <f t="shared" si="9"/>
        <v>300</v>
      </c>
      <c r="M66" s="157">
        <f t="shared" si="9"/>
        <v>300</v>
      </c>
    </row>
    <row r="67" spans="1:13" ht="15.6" x14ac:dyDescent="0.25">
      <c r="A67" s="173"/>
      <c r="B67" s="24"/>
      <c r="C67" s="25"/>
      <c r="D67" s="25"/>
      <c r="E67" s="25"/>
      <c r="F67" s="58"/>
      <c r="G67" s="140" t="s">
        <v>104</v>
      </c>
      <c r="H67" s="43">
        <f t="shared" ref="H67:I67" si="10">SUM(H66)</f>
        <v>300</v>
      </c>
      <c r="I67" s="158">
        <f t="shared" si="10"/>
        <v>300</v>
      </c>
      <c r="J67" s="43">
        <f t="shared" ref="J67:M67" si="11">SUM(J66)</f>
        <v>0</v>
      </c>
      <c r="K67" s="158">
        <f t="shared" si="11"/>
        <v>0</v>
      </c>
      <c r="L67" s="43">
        <f t="shared" si="11"/>
        <v>300</v>
      </c>
      <c r="M67" s="158">
        <f t="shared" si="11"/>
        <v>300</v>
      </c>
    </row>
    <row r="68" spans="1:13" ht="15.6" x14ac:dyDescent="0.25">
      <c r="A68" s="128"/>
      <c r="B68" s="34"/>
      <c r="C68" s="32"/>
      <c r="D68" s="32"/>
      <c r="E68" s="32"/>
      <c r="F68" s="57"/>
      <c r="G68" s="19"/>
      <c r="H68" s="40"/>
      <c r="I68" s="155"/>
      <c r="J68" s="40"/>
      <c r="K68" s="155"/>
      <c r="L68" s="40"/>
      <c r="M68" s="155"/>
    </row>
    <row r="69" spans="1:13" ht="15.6" x14ac:dyDescent="0.25">
      <c r="A69" s="128"/>
      <c r="B69" s="34"/>
      <c r="C69" s="32"/>
      <c r="D69" s="32"/>
      <c r="E69" s="32"/>
      <c r="F69" s="57"/>
      <c r="G69" s="16" t="s">
        <v>105</v>
      </c>
      <c r="H69" s="40"/>
      <c r="I69" s="155"/>
      <c r="J69" s="40"/>
      <c r="K69" s="155"/>
      <c r="L69" s="40"/>
      <c r="M69" s="155"/>
    </row>
    <row r="70" spans="1:13" ht="31.2" x14ac:dyDescent="0.25">
      <c r="A70" s="128"/>
      <c r="B70" s="34"/>
      <c r="C70" s="32"/>
      <c r="D70" s="32"/>
      <c r="E70" s="32"/>
      <c r="F70" s="57"/>
      <c r="G70" s="76" t="s">
        <v>140</v>
      </c>
      <c r="H70" s="40"/>
      <c r="I70" s="155"/>
      <c r="J70" s="40"/>
      <c r="K70" s="155"/>
      <c r="L70" s="40"/>
      <c r="M70" s="155"/>
    </row>
    <row r="71" spans="1:13" ht="15.6" x14ac:dyDescent="0.25">
      <c r="A71" s="128"/>
      <c r="B71" s="34"/>
      <c r="C71" s="32"/>
      <c r="D71" s="32"/>
      <c r="E71" s="32"/>
      <c r="F71" s="57"/>
      <c r="G71" s="17"/>
      <c r="H71" s="40"/>
      <c r="I71" s="155"/>
      <c r="J71" s="40"/>
      <c r="K71" s="155"/>
      <c r="L71" s="40"/>
      <c r="M71" s="155"/>
    </row>
    <row r="72" spans="1:13" ht="15.6" x14ac:dyDescent="0.25">
      <c r="A72" s="128"/>
      <c r="B72" s="34"/>
      <c r="C72" s="32"/>
      <c r="D72" s="32"/>
      <c r="E72" s="32"/>
      <c r="F72" s="57"/>
      <c r="G72" s="18" t="s">
        <v>17</v>
      </c>
      <c r="H72" s="40"/>
      <c r="I72" s="155"/>
      <c r="J72" s="40"/>
      <c r="K72" s="155"/>
      <c r="L72" s="40"/>
      <c r="M72" s="155"/>
    </row>
    <row r="73" spans="1:13" ht="15.6" x14ac:dyDescent="0.25">
      <c r="A73" s="128"/>
      <c r="B73" s="34"/>
      <c r="C73" s="32"/>
      <c r="D73" s="32"/>
      <c r="E73" s="32"/>
      <c r="F73" s="57"/>
      <c r="G73" s="19"/>
      <c r="H73" s="40"/>
      <c r="I73" s="155"/>
      <c r="J73" s="40"/>
      <c r="K73" s="155"/>
      <c r="L73" s="40"/>
      <c r="M73" s="155"/>
    </row>
    <row r="74" spans="1:13" ht="15.6" customHeight="1" x14ac:dyDescent="0.25">
      <c r="A74" s="172" t="s">
        <v>152</v>
      </c>
      <c r="B74" s="65">
        <v>4</v>
      </c>
      <c r="C74" s="66">
        <v>11</v>
      </c>
      <c r="D74" s="66">
        <v>11</v>
      </c>
      <c r="E74" s="66">
        <v>1</v>
      </c>
      <c r="F74" s="67">
        <v>1130</v>
      </c>
      <c r="G74" s="68" t="s">
        <v>38</v>
      </c>
      <c r="H74" s="86">
        <v>6590</v>
      </c>
      <c r="I74" s="156">
        <v>6590</v>
      </c>
      <c r="J74" s="86"/>
      <c r="K74" s="156"/>
      <c r="L74" s="86">
        <v>6590</v>
      </c>
      <c r="M74" s="156">
        <v>6590</v>
      </c>
    </row>
    <row r="75" spans="1:13" s="30" customFormat="1" ht="31.2" x14ac:dyDescent="0.25">
      <c r="A75" s="172" t="s">
        <v>152</v>
      </c>
      <c r="B75" s="65">
        <v>4</v>
      </c>
      <c r="C75" s="66">
        <v>12</v>
      </c>
      <c r="D75" s="66">
        <v>11</v>
      </c>
      <c r="E75" s="66">
        <v>1</v>
      </c>
      <c r="F75" s="67">
        <v>1130</v>
      </c>
      <c r="G75" s="68" t="s">
        <v>39</v>
      </c>
      <c r="H75" s="86">
        <v>5100</v>
      </c>
      <c r="I75" s="156">
        <v>5100</v>
      </c>
      <c r="J75" s="86"/>
      <c r="K75" s="156"/>
      <c r="L75" s="86">
        <v>5100</v>
      </c>
      <c r="M75" s="156">
        <v>5100</v>
      </c>
    </row>
    <row r="76" spans="1:13" ht="15.6" x14ac:dyDescent="0.25">
      <c r="A76" s="172" t="s">
        <v>152</v>
      </c>
      <c r="B76" s="83">
        <v>4</v>
      </c>
      <c r="C76" s="91">
        <v>12</v>
      </c>
      <c r="D76" s="91">
        <v>11</v>
      </c>
      <c r="E76" s="91">
        <v>2</v>
      </c>
      <c r="F76" s="84">
        <v>1130</v>
      </c>
      <c r="G76" s="85" t="s">
        <v>145</v>
      </c>
      <c r="H76" s="86">
        <v>1000</v>
      </c>
      <c r="I76" s="156">
        <v>1000</v>
      </c>
      <c r="J76" s="86"/>
      <c r="K76" s="156"/>
      <c r="L76" s="86">
        <v>1000</v>
      </c>
      <c r="M76" s="156">
        <v>1000</v>
      </c>
    </row>
    <row r="77" spans="1:13" ht="10.199999999999999" customHeight="1" x14ac:dyDescent="0.25">
      <c r="A77" s="128"/>
      <c r="B77" s="34"/>
      <c r="C77" s="32"/>
      <c r="D77" s="32"/>
      <c r="E77" s="32"/>
      <c r="F77" s="57"/>
      <c r="G77" s="48"/>
      <c r="H77" s="40"/>
      <c r="I77" s="155"/>
      <c r="J77" s="40"/>
      <c r="K77" s="155"/>
      <c r="L77" s="40"/>
      <c r="M77" s="155"/>
    </row>
    <row r="78" spans="1:13" ht="15.6" x14ac:dyDescent="0.25">
      <c r="A78" s="128"/>
      <c r="B78" s="34"/>
      <c r="C78" s="32"/>
      <c r="D78" s="32"/>
      <c r="E78" s="32"/>
      <c r="F78" s="57"/>
      <c r="G78" s="51" t="s">
        <v>97</v>
      </c>
      <c r="H78" s="20">
        <f t="shared" ref="H78:I78" si="12">SUM(H74:H76)</f>
        <v>12690</v>
      </c>
      <c r="I78" s="157">
        <f t="shared" si="12"/>
        <v>12690</v>
      </c>
      <c r="J78" s="20">
        <f t="shared" ref="J78:M78" si="13">SUM(J74:J76)</f>
        <v>0</v>
      </c>
      <c r="K78" s="157">
        <f t="shared" si="13"/>
        <v>0</v>
      </c>
      <c r="L78" s="20">
        <f t="shared" si="13"/>
        <v>12690</v>
      </c>
      <c r="M78" s="157">
        <f t="shared" si="13"/>
        <v>12690</v>
      </c>
    </row>
    <row r="79" spans="1:13" ht="15.6" x14ac:dyDescent="0.25">
      <c r="A79" s="128"/>
      <c r="B79" s="34"/>
      <c r="C79" s="32"/>
      <c r="D79" s="32"/>
      <c r="E79" s="32"/>
      <c r="F79" s="57"/>
      <c r="G79" s="52"/>
      <c r="H79" s="40"/>
      <c r="I79" s="155"/>
      <c r="J79" s="40"/>
      <c r="K79" s="155"/>
      <c r="L79" s="40"/>
      <c r="M79" s="155"/>
    </row>
    <row r="80" spans="1:13" ht="15.6" x14ac:dyDescent="0.25">
      <c r="A80" s="128"/>
      <c r="B80" s="34"/>
      <c r="C80" s="32"/>
      <c r="D80" s="32"/>
      <c r="E80" s="32"/>
      <c r="F80" s="57"/>
      <c r="G80" s="53" t="s">
        <v>34</v>
      </c>
      <c r="H80" s="40"/>
      <c r="I80" s="155"/>
      <c r="J80" s="40"/>
      <c r="K80" s="155"/>
      <c r="L80" s="40"/>
      <c r="M80" s="155"/>
    </row>
    <row r="81" spans="1:13" ht="15.6" x14ac:dyDescent="0.25">
      <c r="A81" s="128"/>
      <c r="B81" s="34"/>
      <c r="C81" s="32"/>
      <c r="D81" s="32"/>
      <c r="E81" s="32"/>
      <c r="F81" s="57"/>
      <c r="G81" s="54"/>
      <c r="H81" s="40"/>
      <c r="I81" s="155"/>
      <c r="J81" s="40"/>
      <c r="K81" s="155"/>
      <c r="L81" s="40"/>
      <c r="M81" s="155"/>
    </row>
    <row r="82" spans="1:13" ht="15.6" x14ac:dyDescent="0.25">
      <c r="A82" s="172" t="s">
        <v>152</v>
      </c>
      <c r="B82" s="65">
        <v>4</v>
      </c>
      <c r="C82" s="66">
        <v>84</v>
      </c>
      <c r="D82" s="66">
        <v>22</v>
      </c>
      <c r="E82" s="66">
        <v>1</v>
      </c>
      <c r="F82" s="67">
        <v>1130</v>
      </c>
      <c r="G82" s="68" t="s">
        <v>40</v>
      </c>
      <c r="H82" s="86">
        <v>210</v>
      </c>
      <c r="I82" s="156">
        <v>210</v>
      </c>
      <c r="J82" s="86"/>
      <c r="K82" s="156"/>
      <c r="L82" s="86">
        <v>210</v>
      </c>
      <c r="M82" s="156">
        <v>210</v>
      </c>
    </row>
    <row r="83" spans="1:13" ht="15.6" x14ac:dyDescent="0.25">
      <c r="A83" s="172" t="s">
        <v>152</v>
      </c>
      <c r="B83" s="65">
        <v>4</v>
      </c>
      <c r="C83" s="66">
        <v>84</v>
      </c>
      <c r="D83" s="66">
        <v>22</v>
      </c>
      <c r="E83" s="66">
        <v>2</v>
      </c>
      <c r="F83" s="67">
        <v>1130</v>
      </c>
      <c r="G83" s="68" t="s">
        <v>33</v>
      </c>
      <c r="H83" s="86">
        <v>0</v>
      </c>
      <c r="I83" s="156">
        <v>0</v>
      </c>
      <c r="J83" s="86"/>
      <c r="K83" s="156"/>
      <c r="L83" s="86">
        <v>0</v>
      </c>
      <c r="M83" s="156">
        <v>0</v>
      </c>
    </row>
    <row r="84" spans="1:13" ht="18" customHeight="1" x14ac:dyDescent="0.25">
      <c r="A84" s="172" t="s">
        <v>152</v>
      </c>
      <c r="B84" s="65">
        <v>4</v>
      </c>
      <c r="C84" s="66">
        <v>84</v>
      </c>
      <c r="D84" s="66">
        <v>22</v>
      </c>
      <c r="E84" s="66">
        <v>3</v>
      </c>
      <c r="F84" s="67">
        <v>1130</v>
      </c>
      <c r="G84" s="68" t="s">
        <v>41</v>
      </c>
      <c r="H84" s="86">
        <v>130</v>
      </c>
      <c r="I84" s="156">
        <v>130</v>
      </c>
      <c r="J84" s="86"/>
      <c r="K84" s="156"/>
      <c r="L84" s="86">
        <v>130</v>
      </c>
      <c r="M84" s="156">
        <v>130</v>
      </c>
    </row>
    <row r="85" spans="1:13" ht="10.199999999999999" customHeight="1" x14ac:dyDescent="0.25">
      <c r="A85" s="128"/>
      <c r="B85" s="34"/>
      <c r="C85" s="32"/>
      <c r="D85" s="32"/>
      <c r="E85" s="32"/>
      <c r="F85" s="57"/>
      <c r="G85" s="48"/>
      <c r="H85" s="40"/>
      <c r="I85" s="155"/>
      <c r="J85" s="40"/>
      <c r="K85" s="155"/>
      <c r="L85" s="40"/>
      <c r="M85" s="155"/>
    </row>
    <row r="86" spans="1:13" ht="18" customHeight="1" x14ac:dyDescent="0.25">
      <c r="A86" s="128"/>
      <c r="B86" s="34"/>
      <c r="C86" s="32"/>
      <c r="D86" s="32"/>
      <c r="E86" s="32"/>
      <c r="F86" s="57"/>
      <c r="G86" s="41" t="s">
        <v>100</v>
      </c>
      <c r="H86" s="20">
        <f t="shared" ref="H86:I86" si="14">SUM(H82:H84)</f>
        <v>340</v>
      </c>
      <c r="I86" s="157">
        <f t="shared" si="14"/>
        <v>340</v>
      </c>
      <c r="J86" s="20">
        <f t="shared" ref="J86:M86" si="15">SUM(J82:J84)</f>
        <v>0</v>
      </c>
      <c r="K86" s="157">
        <f t="shared" si="15"/>
        <v>0</v>
      </c>
      <c r="L86" s="20">
        <f t="shared" si="15"/>
        <v>340</v>
      </c>
      <c r="M86" s="157">
        <f t="shared" si="15"/>
        <v>340</v>
      </c>
    </row>
    <row r="87" spans="1:13" ht="15.6" x14ac:dyDescent="0.25">
      <c r="A87" s="128"/>
      <c r="B87" s="34"/>
      <c r="C87" s="32"/>
      <c r="D87" s="32"/>
      <c r="E87" s="32"/>
      <c r="F87" s="57"/>
      <c r="G87" s="47" t="s">
        <v>107</v>
      </c>
      <c r="H87" s="43">
        <f t="shared" ref="H87:I87" si="16">H86+H78</f>
        <v>13030</v>
      </c>
      <c r="I87" s="158">
        <f t="shared" si="16"/>
        <v>13030</v>
      </c>
      <c r="J87" s="43">
        <f t="shared" ref="J87:M87" si="17">J86+J78</f>
        <v>0</v>
      </c>
      <c r="K87" s="158">
        <f t="shared" si="17"/>
        <v>0</v>
      </c>
      <c r="L87" s="43">
        <f t="shared" si="17"/>
        <v>13030</v>
      </c>
      <c r="M87" s="158">
        <f t="shared" si="17"/>
        <v>13030</v>
      </c>
    </row>
    <row r="88" spans="1:13" ht="15.6" x14ac:dyDescent="0.25">
      <c r="A88" s="128"/>
      <c r="B88" s="34"/>
      <c r="C88" s="32"/>
      <c r="D88" s="32"/>
      <c r="E88" s="32"/>
      <c r="F88" s="57"/>
      <c r="G88" s="50"/>
      <c r="H88" s="40"/>
      <c r="I88" s="155"/>
      <c r="J88" s="40"/>
      <c r="K88" s="155"/>
      <c r="L88" s="40"/>
      <c r="M88" s="155"/>
    </row>
    <row r="89" spans="1:13" ht="15.6" x14ac:dyDescent="0.25">
      <c r="A89" s="128"/>
      <c r="B89" s="34"/>
      <c r="C89" s="32"/>
      <c r="D89" s="32"/>
      <c r="E89" s="32"/>
      <c r="F89" s="57"/>
      <c r="G89" s="16" t="s">
        <v>110</v>
      </c>
      <c r="H89" s="40"/>
      <c r="I89" s="155"/>
      <c r="J89" s="40"/>
      <c r="K89" s="155"/>
      <c r="L89" s="40"/>
      <c r="M89" s="155"/>
    </row>
    <row r="90" spans="1:13" ht="15.6" x14ac:dyDescent="0.25">
      <c r="A90" s="128"/>
      <c r="B90" s="34"/>
      <c r="C90" s="32"/>
      <c r="D90" s="32"/>
      <c r="E90" s="32"/>
      <c r="F90" s="57"/>
      <c r="G90" s="35" t="s">
        <v>111</v>
      </c>
      <c r="H90" s="40"/>
      <c r="I90" s="155"/>
      <c r="J90" s="40"/>
      <c r="K90" s="155"/>
      <c r="L90" s="40"/>
      <c r="M90" s="155"/>
    </row>
    <row r="91" spans="1:13" ht="15.6" x14ac:dyDescent="0.25">
      <c r="A91" s="128"/>
      <c r="B91" s="34"/>
      <c r="C91" s="32"/>
      <c r="D91" s="32"/>
      <c r="E91" s="32"/>
      <c r="F91" s="57"/>
      <c r="G91" s="17"/>
      <c r="H91" s="40"/>
      <c r="I91" s="155"/>
      <c r="J91" s="40"/>
      <c r="K91" s="155"/>
      <c r="L91" s="40"/>
      <c r="M91" s="155"/>
    </row>
    <row r="92" spans="1:13" ht="15.6" x14ac:dyDescent="0.25">
      <c r="A92" s="128"/>
      <c r="B92" s="34"/>
      <c r="C92" s="32"/>
      <c r="D92" s="32"/>
      <c r="E92" s="32"/>
      <c r="F92" s="57"/>
      <c r="G92" s="53" t="s">
        <v>17</v>
      </c>
      <c r="H92" s="40"/>
      <c r="I92" s="155"/>
      <c r="J92" s="40"/>
      <c r="K92" s="155"/>
      <c r="L92" s="40"/>
      <c r="M92" s="155"/>
    </row>
    <row r="93" spans="1:13" ht="15.6" x14ac:dyDescent="0.25">
      <c r="A93" s="128"/>
      <c r="B93" s="34"/>
      <c r="C93" s="32"/>
      <c r="D93" s="32"/>
      <c r="E93" s="32"/>
      <c r="F93" s="57"/>
      <c r="G93" s="54"/>
      <c r="H93" s="40"/>
      <c r="I93" s="155"/>
      <c r="J93" s="40"/>
      <c r="K93" s="155"/>
      <c r="L93" s="40"/>
      <c r="M93" s="155"/>
    </row>
    <row r="94" spans="1:13" ht="15.6" x14ac:dyDescent="0.25">
      <c r="A94" s="172" t="s">
        <v>152</v>
      </c>
      <c r="B94" s="83">
        <v>5</v>
      </c>
      <c r="C94" s="91">
        <v>12</v>
      </c>
      <c r="D94" s="91">
        <v>11</v>
      </c>
      <c r="E94" s="91">
        <v>1</v>
      </c>
      <c r="F94" s="84">
        <v>1130</v>
      </c>
      <c r="G94" s="85" t="s">
        <v>42</v>
      </c>
      <c r="H94" s="87">
        <v>172</v>
      </c>
      <c r="I94" s="162">
        <v>172</v>
      </c>
      <c r="J94" s="87"/>
      <c r="K94" s="162"/>
      <c r="L94" s="87">
        <v>172</v>
      </c>
      <c r="M94" s="162">
        <v>172</v>
      </c>
    </row>
    <row r="95" spans="1:13" ht="15.6" x14ac:dyDescent="0.25">
      <c r="A95" s="172" t="s">
        <v>152</v>
      </c>
      <c r="B95" s="83">
        <v>5</v>
      </c>
      <c r="C95" s="91">
        <v>12</v>
      </c>
      <c r="D95" s="91">
        <v>11</v>
      </c>
      <c r="E95" s="91">
        <v>2</v>
      </c>
      <c r="F95" s="84">
        <v>1130</v>
      </c>
      <c r="G95" s="85" t="s">
        <v>43</v>
      </c>
      <c r="H95" s="87">
        <v>598</v>
      </c>
      <c r="I95" s="162">
        <v>598</v>
      </c>
      <c r="J95" s="87"/>
      <c r="K95" s="162"/>
      <c r="L95" s="87">
        <v>598</v>
      </c>
      <c r="M95" s="162">
        <v>598</v>
      </c>
    </row>
    <row r="96" spans="1:13" ht="15.6" x14ac:dyDescent="0.25">
      <c r="A96" s="172" t="s">
        <v>152</v>
      </c>
      <c r="B96" s="83">
        <v>5</v>
      </c>
      <c r="C96" s="91">
        <v>33</v>
      </c>
      <c r="D96" s="91">
        <v>0</v>
      </c>
      <c r="E96" s="91">
        <v>1</v>
      </c>
      <c r="F96" s="84">
        <v>1130</v>
      </c>
      <c r="G96" s="85" t="s">
        <v>44</v>
      </c>
      <c r="H96" s="87">
        <v>896</v>
      </c>
      <c r="I96" s="162">
        <v>1045</v>
      </c>
      <c r="J96" s="87"/>
      <c r="K96" s="162"/>
      <c r="L96" s="87">
        <v>896</v>
      </c>
      <c r="M96" s="162">
        <v>1045</v>
      </c>
    </row>
    <row r="97" spans="1:13" ht="15.6" x14ac:dyDescent="0.25">
      <c r="A97" s="172" t="s">
        <v>152</v>
      </c>
      <c r="B97" s="83">
        <v>5</v>
      </c>
      <c r="C97" s="91">
        <v>33</v>
      </c>
      <c r="D97" s="91">
        <v>0</v>
      </c>
      <c r="E97" s="91">
        <v>2</v>
      </c>
      <c r="F97" s="84">
        <v>1130</v>
      </c>
      <c r="G97" s="85" t="s">
        <v>45</v>
      </c>
      <c r="H97" s="87">
        <v>1444</v>
      </c>
      <c r="I97" s="162">
        <v>1337</v>
      </c>
      <c r="J97" s="87"/>
      <c r="K97" s="162"/>
      <c r="L97" s="87">
        <v>1444</v>
      </c>
      <c r="M97" s="162">
        <v>1337</v>
      </c>
    </row>
    <row r="98" spans="1:13" ht="15.6" x14ac:dyDescent="0.25">
      <c r="A98" s="172" t="s">
        <v>152</v>
      </c>
      <c r="B98" s="83">
        <v>5</v>
      </c>
      <c r="C98" s="91">
        <v>33</v>
      </c>
      <c r="D98" s="91">
        <v>0</v>
      </c>
      <c r="E98" s="91">
        <v>3</v>
      </c>
      <c r="F98" s="84">
        <v>1130</v>
      </c>
      <c r="G98" s="85" t="s">
        <v>149</v>
      </c>
      <c r="H98" s="104">
        <v>0</v>
      </c>
      <c r="I98" s="162">
        <v>1003</v>
      </c>
      <c r="J98" s="104"/>
      <c r="K98" s="162"/>
      <c r="L98" s="104">
        <v>0</v>
      </c>
      <c r="M98" s="162">
        <v>1003</v>
      </c>
    </row>
    <row r="99" spans="1:13" s="30" customFormat="1" ht="15.6" x14ac:dyDescent="0.25">
      <c r="A99" s="172" t="s">
        <v>152</v>
      </c>
      <c r="B99" s="83">
        <v>5</v>
      </c>
      <c r="C99" s="91">
        <v>33</v>
      </c>
      <c r="D99" s="91">
        <v>0</v>
      </c>
      <c r="E99" s="91">
        <v>4</v>
      </c>
      <c r="F99" s="84">
        <v>1130</v>
      </c>
      <c r="G99" s="85" t="s">
        <v>163</v>
      </c>
      <c r="H99" s="104">
        <v>31</v>
      </c>
      <c r="I99" s="162">
        <v>8</v>
      </c>
      <c r="J99" s="104"/>
      <c r="K99" s="162"/>
      <c r="L99" s="104">
        <v>31</v>
      </c>
      <c r="M99" s="162">
        <v>8</v>
      </c>
    </row>
    <row r="100" spans="1:13" ht="15.6" x14ac:dyDescent="0.25">
      <c r="A100" s="172" t="s">
        <v>152</v>
      </c>
      <c r="B100" s="83">
        <v>5</v>
      </c>
      <c r="C100" s="91">
        <v>35</v>
      </c>
      <c r="D100" s="91">
        <v>40</v>
      </c>
      <c r="E100" s="91">
        <v>1</v>
      </c>
      <c r="F100" s="84">
        <v>1130</v>
      </c>
      <c r="G100" s="85" t="s">
        <v>46</v>
      </c>
      <c r="H100" s="87">
        <v>4296</v>
      </c>
      <c r="I100" s="162">
        <v>4296</v>
      </c>
      <c r="J100" s="87"/>
      <c r="K100" s="162"/>
      <c r="L100" s="87">
        <v>4296</v>
      </c>
      <c r="M100" s="162">
        <v>4296</v>
      </c>
    </row>
    <row r="101" spans="1:13" ht="18" customHeight="1" x14ac:dyDescent="0.25">
      <c r="A101" s="172" t="s">
        <v>152</v>
      </c>
      <c r="B101" s="83">
        <v>5</v>
      </c>
      <c r="C101" s="91">
        <v>35</v>
      </c>
      <c r="D101" s="91">
        <v>40</v>
      </c>
      <c r="E101" s="91">
        <v>2</v>
      </c>
      <c r="F101" s="84">
        <v>1130</v>
      </c>
      <c r="G101" s="85" t="s">
        <v>47</v>
      </c>
      <c r="H101" s="87">
        <v>143</v>
      </c>
      <c r="I101" s="162">
        <v>143</v>
      </c>
      <c r="J101" s="87"/>
      <c r="K101" s="162"/>
      <c r="L101" s="87">
        <v>143</v>
      </c>
      <c r="M101" s="162">
        <v>143</v>
      </c>
    </row>
    <row r="102" spans="1:13" s="30" customFormat="1" ht="18" customHeight="1" x14ac:dyDescent="0.25">
      <c r="A102" s="172" t="s">
        <v>152</v>
      </c>
      <c r="B102" s="83">
        <v>5</v>
      </c>
      <c r="C102" s="91">
        <v>41</v>
      </c>
      <c r="D102" s="91">
        <v>40</v>
      </c>
      <c r="E102" s="91">
        <v>1</v>
      </c>
      <c r="F102" s="84">
        <v>1130</v>
      </c>
      <c r="G102" s="85" t="s">
        <v>149</v>
      </c>
      <c r="H102" s="86">
        <v>0</v>
      </c>
      <c r="I102" s="156">
        <v>609</v>
      </c>
      <c r="J102" s="86"/>
      <c r="K102" s="156"/>
      <c r="L102" s="86">
        <v>0</v>
      </c>
      <c r="M102" s="156">
        <v>609</v>
      </c>
    </row>
    <row r="103" spans="1:13" ht="10.199999999999999" customHeight="1" x14ac:dyDescent="0.25">
      <c r="A103" s="128"/>
      <c r="B103" s="34"/>
      <c r="C103" s="32"/>
      <c r="D103" s="32"/>
      <c r="E103" s="32"/>
      <c r="F103" s="57"/>
      <c r="G103" s="48"/>
      <c r="H103" s="40"/>
      <c r="I103" s="155"/>
      <c r="J103" s="40"/>
      <c r="K103" s="155"/>
      <c r="L103" s="40"/>
      <c r="M103" s="155"/>
    </row>
    <row r="104" spans="1:13" ht="18" customHeight="1" x14ac:dyDescent="0.25">
      <c r="A104" s="128"/>
      <c r="B104" s="34"/>
      <c r="C104" s="32"/>
      <c r="D104" s="32"/>
      <c r="E104" s="32"/>
      <c r="F104" s="57"/>
      <c r="G104" s="41" t="s">
        <v>97</v>
      </c>
      <c r="H104" s="20">
        <f t="shared" ref="H104:I104" si="18">SUM(H94:H103)</f>
        <v>7580</v>
      </c>
      <c r="I104" s="157">
        <f t="shared" si="18"/>
        <v>9211</v>
      </c>
      <c r="J104" s="20">
        <f t="shared" ref="J104:M104" si="19">SUM(J94:J103)</f>
        <v>0</v>
      </c>
      <c r="K104" s="157">
        <f t="shared" si="19"/>
        <v>0</v>
      </c>
      <c r="L104" s="20">
        <f t="shared" si="19"/>
        <v>7580</v>
      </c>
      <c r="M104" s="157">
        <f t="shared" si="19"/>
        <v>9211</v>
      </c>
    </row>
    <row r="105" spans="1:13" ht="15.6" x14ac:dyDescent="0.25">
      <c r="A105" s="128"/>
      <c r="B105" s="34"/>
      <c r="C105" s="32"/>
      <c r="D105" s="32"/>
      <c r="E105" s="32"/>
      <c r="F105" s="57"/>
      <c r="G105" s="42" t="s">
        <v>112</v>
      </c>
      <c r="H105" s="43">
        <f t="shared" ref="H105:I105" si="20">H104</f>
        <v>7580</v>
      </c>
      <c r="I105" s="158">
        <f t="shared" si="20"/>
        <v>9211</v>
      </c>
      <c r="J105" s="43">
        <f t="shared" ref="J105:M105" si="21">J104</f>
        <v>0</v>
      </c>
      <c r="K105" s="158">
        <f t="shared" si="21"/>
        <v>0</v>
      </c>
      <c r="L105" s="43">
        <f t="shared" si="21"/>
        <v>7580</v>
      </c>
      <c r="M105" s="158">
        <f t="shared" si="21"/>
        <v>9211</v>
      </c>
    </row>
    <row r="106" spans="1:13" ht="15.6" x14ac:dyDescent="0.25">
      <c r="A106" s="128"/>
      <c r="B106" s="34"/>
      <c r="C106" s="32"/>
      <c r="D106" s="32"/>
      <c r="E106" s="32"/>
      <c r="F106" s="57"/>
      <c r="G106" s="19"/>
      <c r="H106" s="40"/>
      <c r="I106" s="163"/>
      <c r="J106" s="40"/>
      <c r="K106" s="163"/>
      <c r="L106" s="40"/>
      <c r="M106" s="163"/>
    </row>
    <row r="107" spans="1:13" ht="15.6" x14ac:dyDescent="0.25">
      <c r="A107" s="128"/>
      <c r="B107" s="34"/>
      <c r="C107" s="32"/>
      <c r="D107" s="32"/>
      <c r="E107" s="32"/>
      <c r="F107" s="57"/>
      <c r="G107" s="16" t="s">
        <v>113</v>
      </c>
      <c r="H107" s="40"/>
      <c r="I107" s="155"/>
      <c r="J107" s="40"/>
      <c r="K107" s="155"/>
      <c r="L107" s="40"/>
      <c r="M107" s="155"/>
    </row>
    <row r="108" spans="1:13" ht="15.6" x14ac:dyDescent="0.25">
      <c r="A108" s="128"/>
      <c r="B108" s="34"/>
      <c r="C108" s="32"/>
      <c r="D108" s="32"/>
      <c r="E108" s="32"/>
      <c r="F108" s="57"/>
      <c r="G108" s="35" t="s">
        <v>114</v>
      </c>
      <c r="H108" s="40"/>
      <c r="I108" s="155"/>
      <c r="J108" s="40"/>
      <c r="K108" s="155"/>
      <c r="L108" s="40"/>
      <c r="M108" s="155"/>
    </row>
    <row r="109" spans="1:13" ht="15.6" x14ac:dyDescent="0.25">
      <c r="A109" s="128"/>
      <c r="B109" s="34"/>
      <c r="C109" s="32"/>
      <c r="D109" s="32"/>
      <c r="E109" s="32"/>
      <c r="F109" s="57"/>
      <c r="G109" s="17"/>
      <c r="H109" s="40"/>
      <c r="I109" s="155"/>
      <c r="J109" s="40"/>
      <c r="K109" s="155"/>
      <c r="L109" s="40"/>
      <c r="M109" s="155"/>
    </row>
    <row r="110" spans="1:13" ht="15.6" x14ac:dyDescent="0.25">
      <c r="A110" s="128"/>
      <c r="B110" s="34"/>
      <c r="C110" s="32"/>
      <c r="D110" s="32"/>
      <c r="E110" s="32"/>
      <c r="F110" s="57"/>
      <c r="G110" s="18" t="s">
        <v>17</v>
      </c>
      <c r="H110" s="40"/>
      <c r="I110" s="155"/>
      <c r="J110" s="40"/>
      <c r="K110" s="155"/>
      <c r="L110" s="40"/>
      <c r="M110" s="155"/>
    </row>
    <row r="111" spans="1:13" ht="15.6" x14ac:dyDescent="0.25">
      <c r="A111" s="128"/>
      <c r="B111" s="34"/>
      <c r="C111" s="32"/>
      <c r="D111" s="32"/>
      <c r="E111" s="32"/>
      <c r="F111" s="57"/>
      <c r="G111" s="19"/>
      <c r="H111" s="40"/>
      <c r="I111" s="155"/>
      <c r="J111" s="40"/>
      <c r="K111" s="155"/>
      <c r="L111" s="40"/>
      <c r="M111" s="155"/>
    </row>
    <row r="112" spans="1:13" ht="15.6" x14ac:dyDescent="0.25">
      <c r="A112" s="172" t="s">
        <v>152</v>
      </c>
      <c r="B112" s="83">
        <v>6</v>
      </c>
      <c r="C112" s="91">
        <v>12</v>
      </c>
      <c r="D112" s="91">
        <v>11</v>
      </c>
      <c r="E112" s="91">
        <v>1</v>
      </c>
      <c r="F112" s="84">
        <v>1130</v>
      </c>
      <c r="G112" s="85" t="s">
        <v>48</v>
      </c>
      <c r="H112" s="87">
        <v>1493</v>
      </c>
      <c r="I112" s="162">
        <v>1463</v>
      </c>
      <c r="J112" s="87"/>
      <c r="K112" s="162"/>
      <c r="L112" s="87">
        <v>1493</v>
      </c>
      <c r="M112" s="162">
        <v>1463</v>
      </c>
    </row>
    <row r="113" spans="1:13" ht="15.6" x14ac:dyDescent="0.25">
      <c r="A113" s="172" t="s">
        <v>152</v>
      </c>
      <c r="B113" s="83">
        <v>6</v>
      </c>
      <c r="C113" s="91">
        <v>12</v>
      </c>
      <c r="D113" s="91">
        <v>11</v>
      </c>
      <c r="E113" s="91">
        <v>2</v>
      </c>
      <c r="F113" s="84">
        <v>1130</v>
      </c>
      <c r="G113" s="85" t="s">
        <v>49</v>
      </c>
      <c r="H113" s="87">
        <v>922</v>
      </c>
      <c r="I113" s="162">
        <v>915</v>
      </c>
      <c r="J113" s="87"/>
      <c r="K113" s="162"/>
      <c r="L113" s="87">
        <v>922</v>
      </c>
      <c r="M113" s="162">
        <v>915</v>
      </c>
    </row>
    <row r="114" spans="1:13" ht="15.6" x14ac:dyDescent="0.25">
      <c r="A114" s="172" t="s">
        <v>152</v>
      </c>
      <c r="B114" s="83">
        <v>6</v>
      </c>
      <c r="C114" s="91">
        <v>33</v>
      </c>
      <c r="D114" s="91">
        <v>0</v>
      </c>
      <c r="E114" s="91">
        <v>1</v>
      </c>
      <c r="F114" s="84">
        <v>1130</v>
      </c>
      <c r="G114" s="85" t="s">
        <v>50</v>
      </c>
      <c r="H114" s="87">
        <v>2973</v>
      </c>
      <c r="I114" s="162">
        <v>2061</v>
      </c>
      <c r="J114" s="87"/>
      <c r="K114" s="162"/>
      <c r="L114" s="87">
        <v>2973</v>
      </c>
      <c r="M114" s="162">
        <v>2061</v>
      </c>
    </row>
    <row r="115" spans="1:13" s="30" customFormat="1" ht="15.6" x14ac:dyDescent="0.25">
      <c r="A115" s="172" t="s">
        <v>152</v>
      </c>
      <c r="B115" s="83">
        <v>6</v>
      </c>
      <c r="C115" s="91">
        <v>33</v>
      </c>
      <c r="D115" s="91">
        <v>0</v>
      </c>
      <c r="E115" s="91">
        <v>2</v>
      </c>
      <c r="F115" s="84">
        <v>1130</v>
      </c>
      <c r="G115" s="85" t="s">
        <v>51</v>
      </c>
      <c r="H115" s="87">
        <v>3092</v>
      </c>
      <c r="I115" s="162">
        <v>2224</v>
      </c>
      <c r="J115" s="87"/>
      <c r="K115" s="162"/>
      <c r="L115" s="87">
        <v>3092</v>
      </c>
      <c r="M115" s="162">
        <v>2224</v>
      </c>
    </row>
    <row r="116" spans="1:13" ht="18" customHeight="1" x14ac:dyDescent="0.25">
      <c r="A116" s="172" t="s">
        <v>152</v>
      </c>
      <c r="B116" s="83">
        <v>6</v>
      </c>
      <c r="C116" s="91">
        <v>33</v>
      </c>
      <c r="D116" s="91">
        <v>0</v>
      </c>
      <c r="E116" s="91">
        <v>3</v>
      </c>
      <c r="F116" s="84">
        <v>1130</v>
      </c>
      <c r="G116" s="85" t="s">
        <v>157</v>
      </c>
      <c r="H116" s="87">
        <v>0</v>
      </c>
      <c r="I116" s="162">
        <v>5</v>
      </c>
      <c r="J116" s="87"/>
      <c r="K116" s="162"/>
      <c r="L116" s="87">
        <v>0</v>
      </c>
      <c r="M116" s="162">
        <v>5</v>
      </c>
    </row>
    <row r="117" spans="1:13" ht="10.8" customHeight="1" x14ac:dyDescent="0.25">
      <c r="A117" s="128"/>
      <c r="B117" s="34"/>
      <c r="C117" s="32"/>
      <c r="D117" s="32"/>
      <c r="E117" s="32"/>
      <c r="F117" s="57"/>
      <c r="G117" s="48"/>
      <c r="H117" s="40"/>
      <c r="I117" s="155"/>
      <c r="J117" s="40"/>
      <c r="K117" s="155"/>
      <c r="L117" s="40"/>
      <c r="M117" s="155"/>
    </row>
    <row r="118" spans="1:13" ht="18" customHeight="1" x14ac:dyDescent="0.25">
      <c r="A118" s="128"/>
      <c r="B118" s="34"/>
      <c r="C118" s="32"/>
      <c r="D118" s="32"/>
      <c r="E118" s="32"/>
      <c r="F118" s="57"/>
      <c r="G118" s="51" t="s">
        <v>97</v>
      </c>
      <c r="H118" s="20">
        <f t="shared" ref="H118:I118" si="22">SUM(H112:H117)</f>
        <v>8480</v>
      </c>
      <c r="I118" s="157">
        <f t="shared" si="22"/>
        <v>6668</v>
      </c>
      <c r="J118" s="20">
        <f t="shared" ref="J118:M118" si="23">SUM(J112:J117)</f>
        <v>0</v>
      </c>
      <c r="K118" s="157">
        <f t="shared" si="23"/>
        <v>0</v>
      </c>
      <c r="L118" s="20">
        <f t="shared" si="23"/>
        <v>8480</v>
      </c>
      <c r="M118" s="157">
        <f t="shared" si="23"/>
        <v>6668</v>
      </c>
    </row>
    <row r="119" spans="1:13" ht="15.6" x14ac:dyDescent="0.25">
      <c r="A119" s="128"/>
      <c r="B119" s="34"/>
      <c r="C119" s="32"/>
      <c r="D119" s="32"/>
      <c r="E119" s="32"/>
      <c r="F119" s="57"/>
      <c r="G119" s="51"/>
      <c r="H119" s="40"/>
      <c r="I119" s="155"/>
      <c r="J119" s="40"/>
      <c r="K119" s="155"/>
      <c r="L119" s="40"/>
      <c r="M119" s="155"/>
    </row>
    <row r="120" spans="1:13" ht="15.6" x14ac:dyDescent="0.25">
      <c r="A120" s="128"/>
      <c r="B120" s="34"/>
      <c r="C120" s="32"/>
      <c r="D120" s="32"/>
      <c r="E120" s="32"/>
      <c r="F120" s="57"/>
      <c r="G120" s="53" t="s">
        <v>34</v>
      </c>
      <c r="H120" s="40"/>
      <c r="I120" s="155"/>
      <c r="J120" s="40"/>
      <c r="K120" s="155"/>
      <c r="L120" s="40"/>
      <c r="M120" s="155"/>
    </row>
    <row r="121" spans="1:13" ht="15.6" x14ac:dyDescent="0.25">
      <c r="A121" s="128"/>
      <c r="B121" s="34"/>
      <c r="C121" s="32"/>
      <c r="D121" s="32"/>
      <c r="E121" s="32"/>
      <c r="F121" s="57"/>
      <c r="G121" s="54"/>
      <c r="H121" s="40"/>
      <c r="I121" s="155"/>
      <c r="J121" s="40"/>
      <c r="K121" s="155"/>
      <c r="L121" s="40"/>
      <c r="M121" s="155"/>
    </row>
    <row r="122" spans="1:13" ht="15.6" x14ac:dyDescent="0.25">
      <c r="A122" s="172" t="s">
        <v>152</v>
      </c>
      <c r="B122" s="83">
        <v>6</v>
      </c>
      <c r="C122" s="91">
        <v>52</v>
      </c>
      <c r="D122" s="91">
        <v>10</v>
      </c>
      <c r="E122" s="91">
        <v>1</v>
      </c>
      <c r="F122" s="84">
        <v>1130</v>
      </c>
      <c r="G122" s="85" t="s">
        <v>52</v>
      </c>
      <c r="H122" s="87">
        <v>121</v>
      </c>
      <c r="I122" s="162">
        <v>100</v>
      </c>
      <c r="J122" s="87"/>
      <c r="K122" s="162"/>
      <c r="L122" s="87">
        <v>121</v>
      </c>
      <c r="M122" s="162">
        <v>100</v>
      </c>
    </row>
    <row r="123" spans="1:13" ht="18" customHeight="1" x14ac:dyDescent="0.25">
      <c r="A123" s="172" t="s">
        <v>152</v>
      </c>
      <c r="B123" s="83">
        <v>6</v>
      </c>
      <c r="C123" s="91">
        <v>52</v>
      </c>
      <c r="D123" s="91">
        <v>10</v>
      </c>
      <c r="E123" s="91">
        <v>2</v>
      </c>
      <c r="F123" s="84">
        <v>1130</v>
      </c>
      <c r="G123" s="85" t="s">
        <v>53</v>
      </c>
      <c r="H123" s="87">
        <v>131</v>
      </c>
      <c r="I123" s="162">
        <v>122</v>
      </c>
      <c r="J123" s="87"/>
      <c r="K123" s="162"/>
      <c r="L123" s="87">
        <v>131</v>
      </c>
      <c r="M123" s="162">
        <v>122</v>
      </c>
    </row>
    <row r="124" spans="1:13" ht="11.4" customHeight="1" x14ac:dyDescent="0.25">
      <c r="A124" s="128"/>
      <c r="B124" s="34"/>
      <c r="C124" s="32"/>
      <c r="D124" s="32"/>
      <c r="E124" s="32"/>
      <c r="F124" s="57"/>
      <c r="G124" s="48"/>
      <c r="H124" s="40"/>
      <c r="I124" s="155"/>
      <c r="J124" s="40"/>
      <c r="K124" s="155"/>
      <c r="L124" s="40"/>
      <c r="M124" s="155"/>
    </row>
    <row r="125" spans="1:13" ht="18" customHeight="1" x14ac:dyDescent="0.25">
      <c r="A125" s="128"/>
      <c r="B125" s="34"/>
      <c r="C125" s="32"/>
      <c r="D125" s="32"/>
      <c r="E125" s="32"/>
      <c r="F125" s="57"/>
      <c r="G125" s="41" t="s">
        <v>100</v>
      </c>
      <c r="H125" s="20">
        <f t="shared" ref="H125:I125" si="24">SUM(H122:H124)</f>
        <v>252</v>
      </c>
      <c r="I125" s="157">
        <f t="shared" si="24"/>
        <v>222</v>
      </c>
      <c r="J125" s="20">
        <f t="shared" ref="J125:M125" si="25">SUM(J122:J124)</f>
        <v>0</v>
      </c>
      <c r="K125" s="157">
        <f t="shared" si="25"/>
        <v>0</v>
      </c>
      <c r="L125" s="20">
        <f t="shared" si="25"/>
        <v>252</v>
      </c>
      <c r="M125" s="157">
        <f t="shared" si="25"/>
        <v>222</v>
      </c>
    </row>
    <row r="126" spans="1:13" s="30" customFormat="1" ht="18" customHeight="1" x14ac:dyDescent="0.25">
      <c r="A126" s="173"/>
      <c r="B126" s="24"/>
      <c r="C126" s="25"/>
      <c r="D126" s="25"/>
      <c r="E126" s="25"/>
      <c r="F126" s="58"/>
      <c r="G126" s="142" t="s">
        <v>115</v>
      </c>
      <c r="H126" s="43">
        <f t="shared" ref="H126:I126" si="26">H125+H118</f>
        <v>8732</v>
      </c>
      <c r="I126" s="158">
        <f t="shared" si="26"/>
        <v>6890</v>
      </c>
      <c r="J126" s="43">
        <f t="shared" ref="J126:M126" si="27">J125+J118</f>
        <v>0</v>
      </c>
      <c r="K126" s="158">
        <f t="shared" si="27"/>
        <v>0</v>
      </c>
      <c r="L126" s="43">
        <f t="shared" si="27"/>
        <v>8732</v>
      </c>
      <c r="M126" s="158">
        <f t="shared" si="27"/>
        <v>6890</v>
      </c>
    </row>
    <row r="127" spans="1:13" s="30" customFormat="1" ht="18" customHeight="1" x14ac:dyDescent="0.25">
      <c r="A127" s="174"/>
      <c r="B127" s="39"/>
      <c r="C127" s="38"/>
      <c r="D127" s="38"/>
      <c r="E127" s="38"/>
      <c r="F127" s="59"/>
      <c r="G127" s="141"/>
      <c r="H127" s="105"/>
      <c r="I127" s="164"/>
      <c r="J127" s="105"/>
      <c r="K127" s="164"/>
      <c r="L127" s="105"/>
      <c r="M127" s="164"/>
    </row>
    <row r="128" spans="1:13" s="30" customFormat="1" ht="15.6" x14ac:dyDescent="0.25">
      <c r="A128" s="128"/>
      <c r="B128" s="34"/>
      <c r="C128" s="32"/>
      <c r="D128" s="32"/>
      <c r="E128" s="32"/>
      <c r="F128" s="57"/>
      <c r="G128" s="42"/>
      <c r="H128" s="21"/>
      <c r="I128" s="165"/>
      <c r="J128" s="21"/>
      <c r="K128" s="165"/>
      <c r="L128" s="21"/>
      <c r="M128" s="165"/>
    </row>
    <row r="129" spans="1:13" ht="15.6" x14ac:dyDescent="0.25">
      <c r="A129" s="128"/>
      <c r="B129" s="34"/>
      <c r="C129" s="32"/>
      <c r="D129" s="32"/>
      <c r="E129" s="32"/>
      <c r="F129" s="57"/>
      <c r="G129" s="16" t="s">
        <v>116</v>
      </c>
      <c r="H129" s="40"/>
      <c r="I129" s="155"/>
      <c r="J129" s="40"/>
      <c r="K129" s="155"/>
      <c r="L129" s="40"/>
      <c r="M129" s="155"/>
    </row>
    <row r="130" spans="1:13" ht="15.6" x14ac:dyDescent="0.25">
      <c r="A130" s="128"/>
      <c r="B130" s="34"/>
      <c r="C130" s="32"/>
      <c r="D130" s="32"/>
      <c r="E130" s="32"/>
      <c r="F130" s="57"/>
      <c r="G130" s="35" t="s">
        <v>117</v>
      </c>
      <c r="H130" s="40"/>
      <c r="I130" s="155"/>
      <c r="J130" s="40"/>
      <c r="K130" s="155"/>
      <c r="L130" s="40"/>
      <c r="M130" s="155"/>
    </row>
    <row r="131" spans="1:13" ht="15.6" x14ac:dyDescent="0.25">
      <c r="A131" s="128"/>
      <c r="B131" s="34"/>
      <c r="C131" s="32"/>
      <c r="D131" s="32"/>
      <c r="E131" s="32"/>
      <c r="F131" s="57"/>
      <c r="G131" s="17"/>
      <c r="H131" s="40"/>
      <c r="I131" s="155"/>
      <c r="J131" s="40"/>
      <c r="K131" s="155"/>
      <c r="L131" s="40"/>
      <c r="M131" s="155"/>
    </row>
    <row r="132" spans="1:13" ht="15.6" x14ac:dyDescent="0.25">
      <c r="A132" s="128"/>
      <c r="B132" s="34"/>
      <c r="C132" s="32"/>
      <c r="D132" s="32"/>
      <c r="E132" s="32"/>
      <c r="F132" s="57"/>
      <c r="G132" s="18" t="s">
        <v>17</v>
      </c>
      <c r="H132" s="40"/>
      <c r="I132" s="155"/>
      <c r="J132" s="40"/>
      <c r="K132" s="155"/>
      <c r="L132" s="40"/>
      <c r="M132" s="155"/>
    </row>
    <row r="133" spans="1:13" ht="15.6" x14ac:dyDescent="0.25">
      <c r="A133" s="128"/>
      <c r="B133" s="34"/>
      <c r="C133" s="32"/>
      <c r="D133" s="32"/>
      <c r="E133" s="32"/>
      <c r="F133" s="57"/>
      <c r="G133" s="19"/>
      <c r="H133" s="40"/>
      <c r="I133" s="155"/>
      <c r="J133" s="40"/>
      <c r="K133" s="155"/>
      <c r="L133" s="40"/>
      <c r="M133" s="155"/>
    </row>
    <row r="134" spans="1:13" s="30" customFormat="1" ht="15.6" customHeight="1" x14ac:dyDescent="0.25">
      <c r="A134" s="172" t="s">
        <v>152</v>
      </c>
      <c r="B134" s="83">
        <v>7</v>
      </c>
      <c r="C134" s="91">
        <v>12</v>
      </c>
      <c r="D134" s="91">
        <v>11</v>
      </c>
      <c r="E134" s="91">
        <v>1</v>
      </c>
      <c r="F134" s="84">
        <v>1130</v>
      </c>
      <c r="G134" s="85" t="s">
        <v>54</v>
      </c>
      <c r="H134" s="87">
        <v>3489</v>
      </c>
      <c r="I134" s="162">
        <v>3365</v>
      </c>
      <c r="J134" s="87"/>
      <c r="K134" s="162"/>
      <c r="L134" s="87">
        <v>3489</v>
      </c>
      <c r="M134" s="162">
        <v>3365</v>
      </c>
    </row>
    <row r="135" spans="1:13" ht="15.6" customHeight="1" x14ac:dyDescent="0.25">
      <c r="A135" s="172" t="s">
        <v>152</v>
      </c>
      <c r="B135" s="83">
        <v>7</v>
      </c>
      <c r="C135" s="91">
        <v>12</v>
      </c>
      <c r="D135" s="91">
        <v>11</v>
      </c>
      <c r="E135" s="91">
        <v>2</v>
      </c>
      <c r="F135" s="84">
        <v>1130</v>
      </c>
      <c r="G135" s="85" t="s">
        <v>55</v>
      </c>
      <c r="H135" s="87">
        <v>872</v>
      </c>
      <c r="I135" s="162">
        <v>872</v>
      </c>
      <c r="J135" s="87"/>
      <c r="K135" s="162"/>
      <c r="L135" s="87">
        <v>872</v>
      </c>
      <c r="M135" s="162">
        <v>872</v>
      </c>
    </row>
    <row r="136" spans="1:13" s="30" customFormat="1" ht="15.6" customHeight="1" x14ac:dyDescent="0.25">
      <c r="A136" s="172" t="s">
        <v>152</v>
      </c>
      <c r="B136" s="83">
        <v>7</v>
      </c>
      <c r="C136" s="91">
        <v>12</v>
      </c>
      <c r="D136" s="91">
        <v>11</v>
      </c>
      <c r="E136" s="91">
        <v>3</v>
      </c>
      <c r="F136" s="84">
        <v>1130</v>
      </c>
      <c r="G136" s="85" t="s">
        <v>132</v>
      </c>
      <c r="H136" s="87">
        <v>60</v>
      </c>
      <c r="I136" s="162">
        <v>60</v>
      </c>
      <c r="J136" s="87"/>
      <c r="K136" s="162"/>
      <c r="L136" s="87">
        <v>60</v>
      </c>
      <c r="M136" s="162">
        <v>60</v>
      </c>
    </row>
    <row r="137" spans="1:13" s="30" customFormat="1" ht="15.6" customHeight="1" x14ac:dyDescent="0.25">
      <c r="A137" s="172" t="s">
        <v>152</v>
      </c>
      <c r="B137" s="83">
        <v>7</v>
      </c>
      <c r="C137" s="91">
        <v>33</v>
      </c>
      <c r="D137" s="91">
        <v>0</v>
      </c>
      <c r="E137" s="91">
        <v>1</v>
      </c>
      <c r="F137" s="84">
        <v>1130</v>
      </c>
      <c r="G137" s="85" t="s">
        <v>56</v>
      </c>
      <c r="H137" s="87">
        <v>9590</v>
      </c>
      <c r="I137" s="162">
        <v>8950</v>
      </c>
      <c r="J137" s="87"/>
      <c r="K137" s="162"/>
      <c r="L137" s="87">
        <v>9590</v>
      </c>
      <c r="M137" s="162">
        <v>8950</v>
      </c>
    </row>
    <row r="138" spans="1:13" ht="15.6" customHeight="1" x14ac:dyDescent="0.25">
      <c r="A138" s="172" t="s">
        <v>152</v>
      </c>
      <c r="B138" s="83">
        <v>7</v>
      </c>
      <c r="C138" s="91">
        <v>33</v>
      </c>
      <c r="D138" s="91">
        <v>0</v>
      </c>
      <c r="E138" s="91">
        <v>2</v>
      </c>
      <c r="F138" s="84">
        <v>1130</v>
      </c>
      <c r="G138" s="85" t="s">
        <v>62</v>
      </c>
      <c r="H138" s="87">
        <v>1798</v>
      </c>
      <c r="I138" s="162">
        <v>1727</v>
      </c>
      <c r="J138" s="87"/>
      <c r="K138" s="162"/>
      <c r="L138" s="87">
        <v>1798</v>
      </c>
      <c r="M138" s="162">
        <v>1727</v>
      </c>
    </row>
    <row r="139" spans="1:13" ht="15.6" x14ac:dyDescent="0.25">
      <c r="A139" s="172" t="s">
        <v>152</v>
      </c>
      <c r="B139" s="83">
        <v>7</v>
      </c>
      <c r="C139" s="91">
        <v>33</v>
      </c>
      <c r="D139" s="91">
        <v>0</v>
      </c>
      <c r="E139" s="91">
        <v>3</v>
      </c>
      <c r="F139" s="84">
        <v>1130</v>
      </c>
      <c r="G139" s="85" t="s">
        <v>62</v>
      </c>
      <c r="H139" s="87">
        <v>2643</v>
      </c>
      <c r="I139" s="162">
        <v>2643</v>
      </c>
      <c r="J139" s="87"/>
      <c r="K139" s="162"/>
      <c r="L139" s="87">
        <v>2643</v>
      </c>
      <c r="M139" s="162">
        <v>2643</v>
      </c>
    </row>
    <row r="140" spans="1:13" s="30" customFormat="1" ht="15.6" x14ac:dyDescent="0.25">
      <c r="A140" s="172" t="s">
        <v>152</v>
      </c>
      <c r="B140" s="83">
        <v>7</v>
      </c>
      <c r="C140" s="91">
        <v>33</v>
      </c>
      <c r="D140" s="91">
        <v>0</v>
      </c>
      <c r="E140" s="91">
        <v>4</v>
      </c>
      <c r="F140" s="84">
        <v>1130</v>
      </c>
      <c r="G140" s="85" t="s">
        <v>146</v>
      </c>
      <c r="H140" s="87">
        <v>192</v>
      </c>
      <c r="I140" s="162">
        <v>187</v>
      </c>
      <c r="J140" s="87"/>
      <c r="K140" s="162"/>
      <c r="L140" s="87">
        <v>192</v>
      </c>
      <c r="M140" s="162">
        <v>187</v>
      </c>
    </row>
    <row r="141" spans="1:13" s="30" customFormat="1" ht="15.6" x14ac:dyDescent="0.25">
      <c r="A141" s="172" t="s">
        <v>152</v>
      </c>
      <c r="B141" s="83">
        <v>7</v>
      </c>
      <c r="C141" s="91">
        <v>41</v>
      </c>
      <c r="D141" s="91">
        <v>60</v>
      </c>
      <c r="E141" s="91">
        <v>1</v>
      </c>
      <c r="F141" s="84">
        <v>1130</v>
      </c>
      <c r="G141" s="85" t="s">
        <v>164</v>
      </c>
      <c r="H141" s="87">
        <v>471</v>
      </c>
      <c r="I141" s="162">
        <v>471</v>
      </c>
      <c r="J141" s="87"/>
      <c r="K141" s="162"/>
      <c r="L141" s="87">
        <v>471</v>
      </c>
      <c r="M141" s="162">
        <v>471</v>
      </c>
    </row>
    <row r="142" spans="1:13" ht="15.6" x14ac:dyDescent="0.25">
      <c r="A142" s="172" t="s">
        <v>152</v>
      </c>
      <c r="B142" s="83">
        <v>7</v>
      </c>
      <c r="C142" s="91">
        <v>41</v>
      </c>
      <c r="D142" s="91">
        <v>60</v>
      </c>
      <c r="E142" s="66">
        <v>2</v>
      </c>
      <c r="F142" s="84">
        <v>1130</v>
      </c>
      <c r="G142" s="85" t="s">
        <v>165</v>
      </c>
      <c r="H142" s="87">
        <v>490</v>
      </c>
      <c r="I142" s="162">
        <v>490</v>
      </c>
      <c r="J142" s="87"/>
      <c r="K142" s="162"/>
      <c r="L142" s="87">
        <v>490</v>
      </c>
      <c r="M142" s="162">
        <v>490</v>
      </c>
    </row>
    <row r="143" spans="1:13" ht="10.8" customHeight="1" x14ac:dyDescent="0.25">
      <c r="A143" s="128"/>
      <c r="B143" s="34"/>
      <c r="C143" s="32"/>
      <c r="D143" s="32"/>
      <c r="E143" s="32"/>
      <c r="F143" s="57"/>
      <c r="G143" s="48"/>
      <c r="H143" s="40"/>
      <c r="I143" s="155"/>
      <c r="J143" s="40"/>
      <c r="K143" s="155"/>
      <c r="L143" s="40"/>
      <c r="M143" s="155"/>
    </row>
    <row r="144" spans="1:13" ht="15.6" x14ac:dyDescent="0.25">
      <c r="A144" s="128"/>
      <c r="B144" s="34"/>
      <c r="C144" s="32"/>
      <c r="D144" s="32"/>
      <c r="E144" s="32"/>
      <c r="F144" s="57"/>
      <c r="G144" s="51" t="s">
        <v>97</v>
      </c>
      <c r="H144" s="20">
        <f t="shared" ref="H144:I144" si="28">SUM(H134:H143)</f>
        <v>19605</v>
      </c>
      <c r="I144" s="157">
        <f t="shared" si="28"/>
        <v>18765</v>
      </c>
      <c r="J144" s="20">
        <f t="shared" ref="J144:M144" si="29">SUM(J134:J143)</f>
        <v>0</v>
      </c>
      <c r="K144" s="157">
        <f t="shared" si="29"/>
        <v>0</v>
      </c>
      <c r="L144" s="20">
        <f t="shared" si="29"/>
        <v>19605</v>
      </c>
      <c r="M144" s="157">
        <f t="shared" si="29"/>
        <v>18765</v>
      </c>
    </row>
    <row r="145" spans="1:13" ht="15.6" x14ac:dyDescent="0.25">
      <c r="A145" s="128"/>
      <c r="B145" s="34"/>
      <c r="C145" s="32"/>
      <c r="D145" s="32"/>
      <c r="E145" s="32"/>
      <c r="F145" s="57"/>
      <c r="G145" s="52"/>
      <c r="H145" s="105"/>
      <c r="I145" s="164"/>
      <c r="J145" s="105"/>
      <c r="K145" s="164"/>
      <c r="L145" s="105"/>
      <c r="M145" s="164"/>
    </row>
    <row r="146" spans="1:13" ht="15.6" x14ac:dyDescent="0.25">
      <c r="A146" s="128"/>
      <c r="B146" s="34"/>
      <c r="C146" s="32"/>
      <c r="D146" s="32"/>
      <c r="E146" s="32"/>
      <c r="F146" s="57"/>
      <c r="G146" s="53" t="s">
        <v>34</v>
      </c>
      <c r="H146" s="40"/>
      <c r="I146" s="155"/>
      <c r="J146" s="40"/>
      <c r="K146" s="155"/>
      <c r="L146" s="40"/>
      <c r="M146" s="155"/>
    </row>
    <row r="147" spans="1:13" ht="15.6" customHeight="1" x14ac:dyDescent="0.25">
      <c r="A147" s="128"/>
      <c r="B147" s="34"/>
      <c r="C147" s="32"/>
      <c r="D147" s="32"/>
      <c r="E147" s="32"/>
      <c r="F147" s="57"/>
      <c r="G147" s="54"/>
      <c r="H147" s="40"/>
      <c r="I147" s="155"/>
      <c r="J147" s="40"/>
      <c r="K147" s="155"/>
      <c r="L147" s="40"/>
      <c r="M147" s="155"/>
    </row>
    <row r="148" spans="1:13" ht="15.6" customHeight="1" x14ac:dyDescent="0.25">
      <c r="A148" s="172" t="s">
        <v>152</v>
      </c>
      <c r="B148" s="83">
        <v>7</v>
      </c>
      <c r="C148" s="91">
        <v>52</v>
      </c>
      <c r="D148" s="91">
        <v>10</v>
      </c>
      <c r="E148" s="91">
        <v>1</v>
      </c>
      <c r="F148" s="84">
        <v>1130</v>
      </c>
      <c r="G148" s="85" t="s">
        <v>63</v>
      </c>
      <c r="H148" s="87">
        <v>0</v>
      </c>
      <c r="I148" s="162">
        <v>0</v>
      </c>
      <c r="J148" s="87"/>
      <c r="K148" s="162"/>
      <c r="L148" s="87">
        <v>0</v>
      </c>
      <c r="M148" s="162">
        <v>0</v>
      </c>
    </row>
    <row r="149" spans="1:13" ht="31.2" x14ac:dyDescent="0.25">
      <c r="A149" s="172" t="s">
        <v>152</v>
      </c>
      <c r="B149" s="83">
        <v>7</v>
      </c>
      <c r="C149" s="91">
        <v>52</v>
      </c>
      <c r="D149" s="91">
        <v>10</v>
      </c>
      <c r="E149" s="91">
        <v>2</v>
      </c>
      <c r="F149" s="84">
        <v>1130</v>
      </c>
      <c r="G149" s="85" t="s">
        <v>64</v>
      </c>
      <c r="H149" s="87">
        <v>0</v>
      </c>
      <c r="I149" s="162">
        <v>0</v>
      </c>
      <c r="J149" s="87"/>
      <c r="K149" s="162"/>
      <c r="L149" s="87">
        <v>0</v>
      </c>
      <c r="M149" s="162">
        <v>0</v>
      </c>
    </row>
    <row r="150" spans="1:13" ht="15.6" x14ac:dyDescent="0.25">
      <c r="A150" s="172" t="s">
        <v>152</v>
      </c>
      <c r="B150" s="83">
        <v>7</v>
      </c>
      <c r="C150" s="91">
        <v>74</v>
      </c>
      <c r="D150" s="91">
        <v>22</v>
      </c>
      <c r="E150" s="91">
        <v>1</v>
      </c>
      <c r="F150" s="84">
        <v>1130</v>
      </c>
      <c r="G150" s="85" t="s">
        <v>65</v>
      </c>
      <c r="H150" s="87">
        <v>0</v>
      </c>
      <c r="I150" s="162">
        <v>0</v>
      </c>
      <c r="J150" s="87"/>
      <c r="K150" s="162"/>
      <c r="L150" s="87">
        <v>0</v>
      </c>
      <c r="M150" s="162">
        <v>0</v>
      </c>
    </row>
    <row r="151" spans="1:13" ht="18" customHeight="1" x14ac:dyDescent="0.25">
      <c r="A151" s="172" t="s">
        <v>152</v>
      </c>
      <c r="B151" s="83">
        <v>7</v>
      </c>
      <c r="C151" s="91">
        <v>74</v>
      </c>
      <c r="D151" s="91">
        <v>22</v>
      </c>
      <c r="E151" s="91">
        <v>2</v>
      </c>
      <c r="F151" s="84">
        <v>1130</v>
      </c>
      <c r="G151" s="85" t="s">
        <v>66</v>
      </c>
      <c r="H151" s="87">
        <v>0</v>
      </c>
      <c r="I151" s="162">
        <v>0</v>
      </c>
      <c r="J151" s="87"/>
      <c r="K151" s="162"/>
      <c r="L151" s="87">
        <v>0</v>
      </c>
      <c r="M151" s="162">
        <v>0</v>
      </c>
    </row>
    <row r="152" spans="1:13" ht="10.8" customHeight="1" x14ac:dyDescent="0.25">
      <c r="A152" s="128"/>
      <c r="B152" s="34"/>
      <c r="C152" s="32"/>
      <c r="D152" s="32"/>
      <c r="E152" s="32"/>
      <c r="F152" s="57"/>
      <c r="G152" s="48"/>
      <c r="H152" s="40"/>
      <c r="I152" s="155"/>
      <c r="J152" s="40"/>
      <c r="K152" s="155"/>
      <c r="L152" s="40"/>
      <c r="M152" s="155"/>
    </row>
    <row r="153" spans="1:13" ht="18" customHeight="1" x14ac:dyDescent="0.25">
      <c r="A153" s="128"/>
      <c r="B153" s="34"/>
      <c r="C153" s="32"/>
      <c r="D153" s="32"/>
      <c r="E153" s="32"/>
      <c r="F153" s="57"/>
      <c r="G153" s="41" t="s">
        <v>100</v>
      </c>
      <c r="H153" s="20">
        <f t="shared" ref="H153:I153" si="30">SUM(H148:H151)</f>
        <v>0</v>
      </c>
      <c r="I153" s="157">
        <f t="shared" si="30"/>
        <v>0</v>
      </c>
      <c r="J153" s="20">
        <f t="shared" ref="J153:M153" si="31">SUM(J148:J151)</f>
        <v>0</v>
      </c>
      <c r="K153" s="157">
        <f t="shared" si="31"/>
        <v>0</v>
      </c>
      <c r="L153" s="20">
        <f t="shared" si="31"/>
        <v>0</v>
      </c>
      <c r="M153" s="157">
        <f t="shared" si="31"/>
        <v>0</v>
      </c>
    </row>
    <row r="154" spans="1:13" s="30" customFormat="1" ht="15.6" x14ac:dyDescent="0.25">
      <c r="A154" s="128"/>
      <c r="B154" s="34"/>
      <c r="C154" s="32"/>
      <c r="D154" s="32"/>
      <c r="E154" s="32"/>
      <c r="F154" s="57"/>
      <c r="G154" s="47" t="s">
        <v>118</v>
      </c>
      <c r="H154" s="100">
        <f>H153+H144</f>
        <v>19605</v>
      </c>
      <c r="I154" s="166">
        <f>I153+I144</f>
        <v>18765</v>
      </c>
      <c r="J154" s="100">
        <f t="shared" ref="J154:M154" si="32">J153+J144</f>
        <v>0</v>
      </c>
      <c r="K154" s="166">
        <f t="shared" si="32"/>
        <v>0</v>
      </c>
      <c r="L154" s="100">
        <f t="shared" si="32"/>
        <v>19605</v>
      </c>
      <c r="M154" s="166">
        <f t="shared" si="32"/>
        <v>18765</v>
      </c>
    </row>
    <row r="155" spans="1:13" ht="15.6" x14ac:dyDescent="0.25">
      <c r="A155" s="128"/>
      <c r="B155" s="34"/>
      <c r="C155" s="32"/>
      <c r="D155" s="32"/>
      <c r="E155" s="32"/>
      <c r="F155" s="57"/>
      <c r="G155" s="98"/>
      <c r="H155" s="60"/>
      <c r="I155" s="155"/>
      <c r="J155" s="60"/>
      <c r="K155" s="155"/>
      <c r="L155" s="60"/>
      <c r="M155" s="155"/>
    </row>
    <row r="156" spans="1:13" ht="15.6" x14ac:dyDescent="0.25">
      <c r="A156" s="128"/>
      <c r="B156" s="34"/>
      <c r="C156" s="32"/>
      <c r="D156" s="32"/>
      <c r="E156" s="32"/>
      <c r="F156" s="57"/>
      <c r="G156" s="16" t="s">
        <v>119</v>
      </c>
      <c r="H156" s="40"/>
      <c r="I156" s="155"/>
      <c r="J156" s="40"/>
      <c r="K156" s="155"/>
      <c r="L156" s="40"/>
      <c r="M156" s="155"/>
    </row>
    <row r="157" spans="1:13" ht="15.6" x14ac:dyDescent="0.25">
      <c r="A157" s="128"/>
      <c r="B157" s="34"/>
      <c r="C157" s="32"/>
      <c r="D157" s="32"/>
      <c r="E157" s="32"/>
      <c r="F157" s="57"/>
      <c r="G157" s="35" t="s">
        <v>120</v>
      </c>
      <c r="H157" s="40"/>
      <c r="I157" s="155"/>
      <c r="J157" s="40"/>
      <c r="K157" s="155"/>
      <c r="L157" s="40"/>
      <c r="M157" s="155"/>
    </row>
    <row r="158" spans="1:13" ht="15.6" x14ac:dyDescent="0.25">
      <c r="A158" s="128"/>
      <c r="B158" s="34"/>
      <c r="C158" s="32"/>
      <c r="D158" s="32"/>
      <c r="E158" s="32"/>
      <c r="F158" s="57"/>
      <c r="G158" s="17"/>
      <c r="H158" s="40"/>
      <c r="I158" s="155"/>
      <c r="J158" s="40"/>
      <c r="K158" s="155"/>
      <c r="L158" s="40"/>
      <c r="M158" s="155"/>
    </row>
    <row r="159" spans="1:13" ht="15.6" x14ac:dyDescent="0.25">
      <c r="A159" s="128"/>
      <c r="B159" s="34"/>
      <c r="C159" s="32"/>
      <c r="D159" s="32"/>
      <c r="E159" s="32"/>
      <c r="F159" s="57"/>
      <c r="G159" s="18" t="s">
        <v>17</v>
      </c>
      <c r="H159" s="40"/>
      <c r="I159" s="155"/>
      <c r="J159" s="40"/>
      <c r="K159" s="155"/>
      <c r="L159" s="40"/>
      <c r="M159" s="155"/>
    </row>
    <row r="160" spans="1:13" ht="15.6" x14ac:dyDescent="0.25">
      <c r="A160" s="128"/>
      <c r="B160" s="34"/>
      <c r="C160" s="32"/>
      <c r="D160" s="32"/>
      <c r="E160" s="32"/>
      <c r="F160" s="57"/>
      <c r="G160" s="19"/>
      <c r="H160" s="40"/>
      <c r="I160" s="155"/>
      <c r="J160" s="40"/>
      <c r="K160" s="155"/>
      <c r="L160" s="40"/>
      <c r="M160" s="155"/>
    </row>
    <row r="161" spans="1:13" ht="15.6" x14ac:dyDescent="0.25">
      <c r="A161" s="172" t="s">
        <v>152</v>
      </c>
      <c r="B161" s="65">
        <v>8</v>
      </c>
      <c r="C161" s="66">
        <v>1</v>
      </c>
      <c r="D161" s="66">
        <v>0</v>
      </c>
      <c r="E161" s="66">
        <v>1</v>
      </c>
      <c r="F161" s="67">
        <v>1130</v>
      </c>
      <c r="G161" s="68" t="s">
        <v>67</v>
      </c>
      <c r="H161" s="40">
        <v>0</v>
      </c>
      <c r="I161" s="155">
        <v>0</v>
      </c>
      <c r="J161" s="40"/>
      <c r="K161" s="155"/>
      <c r="L161" s="40">
        <v>0</v>
      </c>
      <c r="M161" s="155">
        <v>0</v>
      </c>
    </row>
    <row r="162" spans="1:13" ht="18" customHeight="1" x14ac:dyDescent="0.25">
      <c r="A162" s="172" t="s">
        <v>152</v>
      </c>
      <c r="B162" s="65">
        <v>8</v>
      </c>
      <c r="C162" s="66">
        <v>1</v>
      </c>
      <c r="D162" s="66">
        <v>0</v>
      </c>
      <c r="E162" s="66">
        <v>2</v>
      </c>
      <c r="F162" s="67">
        <v>1130</v>
      </c>
      <c r="G162" s="68" t="s">
        <v>68</v>
      </c>
      <c r="H162" s="40">
        <v>0</v>
      </c>
      <c r="I162" s="155">
        <v>0</v>
      </c>
      <c r="J162" s="40"/>
      <c r="K162" s="155"/>
      <c r="L162" s="40">
        <v>0</v>
      </c>
      <c r="M162" s="155">
        <v>0</v>
      </c>
    </row>
    <row r="163" spans="1:13" s="30" customFormat="1" ht="18" customHeight="1" x14ac:dyDescent="0.25">
      <c r="A163" s="172" t="s">
        <v>152</v>
      </c>
      <c r="B163" s="65">
        <v>8</v>
      </c>
      <c r="C163" s="66">
        <v>41</v>
      </c>
      <c r="D163" s="66">
        <v>10</v>
      </c>
      <c r="E163" s="66">
        <v>1</v>
      </c>
      <c r="F163" s="67">
        <v>1130</v>
      </c>
      <c r="G163" s="68" t="s">
        <v>166</v>
      </c>
      <c r="H163" s="40">
        <v>4000</v>
      </c>
      <c r="I163" s="155">
        <v>4000</v>
      </c>
      <c r="J163" s="40"/>
      <c r="K163" s="155"/>
      <c r="L163" s="40">
        <v>4000</v>
      </c>
      <c r="M163" s="155">
        <v>4000</v>
      </c>
    </row>
    <row r="164" spans="1:13" ht="10.199999999999999" customHeight="1" x14ac:dyDescent="0.25">
      <c r="A164" s="128"/>
      <c r="B164" s="34"/>
      <c r="C164" s="32"/>
      <c r="D164" s="32"/>
      <c r="E164" s="32"/>
      <c r="F164" s="57"/>
      <c r="G164" s="48"/>
      <c r="H164" s="40"/>
      <c r="I164" s="155"/>
      <c r="J164" s="40"/>
      <c r="K164" s="155"/>
      <c r="L164" s="40"/>
      <c r="M164" s="155"/>
    </row>
    <row r="165" spans="1:13" ht="18" customHeight="1" x14ac:dyDescent="0.25">
      <c r="A165" s="128"/>
      <c r="B165" s="34"/>
      <c r="C165" s="32"/>
      <c r="D165" s="32"/>
      <c r="E165" s="32"/>
      <c r="F165" s="57"/>
      <c r="G165" s="41" t="s">
        <v>97</v>
      </c>
      <c r="H165" s="20">
        <f>SUM(H161:H163)</f>
        <v>4000</v>
      </c>
      <c r="I165" s="157">
        <f>SUM(I161:I163)</f>
        <v>4000</v>
      </c>
      <c r="J165" s="20">
        <f t="shared" ref="J165:M165" si="33">SUM(J161:J163)</f>
        <v>0</v>
      </c>
      <c r="K165" s="157">
        <f t="shared" si="33"/>
        <v>0</v>
      </c>
      <c r="L165" s="20">
        <f t="shared" si="33"/>
        <v>4000</v>
      </c>
      <c r="M165" s="157">
        <f t="shared" si="33"/>
        <v>4000</v>
      </c>
    </row>
    <row r="166" spans="1:13" ht="15.6" x14ac:dyDescent="0.25">
      <c r="A166" s="128"/>
      <c r="B166" s="34"/>
      <c r="C166" s="32"/>
      <c r="D166" s="32"/>
      <c r="E166" s="32"/>
      <c r="F166" s="57"/>
      <c r="G166" s="47" t="s">
        <v>121</v>
      </c>
      <c r="H166" s="43">
        <f t="shared" ref="H166:I166" si="34">SUM(H165)</f>
        <v>4000</v>
      </c>
      <c r="I166" s="158">
        <f t="shared" si="34"/>
        <v>4000</v>
      </c>
      <c r="J166" s="43">
        <f t="shared" ref="J166:M166" si="35">SUM(J165)</f>
        <v>0</v>
      </c>
      <c r="K166" s="158">
        <f t="shared" si="35"/>
        <v>0</v>
      </c>
      <c r="L166" s="43">
        <f t="shared" si="35"/>
        <v>4000</v>
      </c>
      <c r="M166" s="158">
        <f t="shared" si="35"/>
        <v>4000</v>
      </c>
    </row>
    <row r="167" spans="1:13" ht="15.6" x14ac:dyDescent="0.25">
      <c r="A167" s="128"/>
      <c r="B167" s="34"/>
      <c r="C167" s="32"/>
      <c r="D167" s="32"/>
      <c r="E167" s="32"/>
      <c r="F167" s="57"/>
      <c r="G167" s="50"/>
      <c r="H167" s="40"/>
      <c r="I167" s="155"/>
      <c r="J167" s="40"/>
      <c r="K167" s="155"/>
      <c r="L167" s="40"/>
      <c r="M167" s="155"/>
    </row>
    <row r="168" spans="1:13" ht="15.6" x14ac:dyDescent="0.25">
      <c r="A168" s="128"/>
      <c r="B168" s="34"/>
      <c r="C168" s="32"/>
      <c r="D168" s="32"/>
      <c r="E168" s="32"/>
      <c r="F168" s="57"/>
      <c r="G168" s="16" t="s">
        <v>122</v>
      </c>
      <c r="H168" s="40"/>
      <c r="I168" s="155"/>
      <c r="J168" s="40"/>
      <c r="K168" s="155"/>
      <c r="L168" s="40"/>
      <c r="M168" s="155"/>
    </row>
    <row r="169" spans="1:13" ht="15.6" x14ac:dyDescent="0.25">
      <c r="A169" s="128"/>
      <c r="B169" s="34"/>
      <c r="C169" s="32"/>
      <c r="D169" s="32"/>
      <c r="E169" s="32"/>
      <c r="F169" s="57"/>
      <c r="G169" s="35" t="s">
        <v>123</v>
      </c>
      <c r="H169" s="40"/>
      <c r="I169" s="155"/>
      <c r="J169" s="40"/>
      <c r="K169" s="155"/>
      <c r="L169" s="40"/>
      <c r="M169" s="155"/>
    </row>
    <row r="170" spans="1:13" ht="15.6" x14ac:dyDescent="0.25">
      <c r="A170" s="128"/>
      <c r="B170" s="34"/>
      <c r="C170" s="32"/>
      <c r="D170" s="32"/>
      <c r="E170" s="32"/>
      <c r="F170" s="57"/>
      <c r="G170" s="17"/>
      <c r="H170" s="40"/>
      <c r="I170" s="155"/>
      <c r="J170" s="40"/>
      <c r="K170" s="155"/>
      <c r="L170" s="40"/>
      <c r="M170" s="155"/>
    </row>
    <row r="171" spans="1:13" ht="15.6" x14ac:dyDescent="0.25">
      <c r="A171" s="128"/>
      <c r="B171" s="34"/>
      <c r="C171" s="32"/>
      <c r="D171" s="32"/>
      <c r="E171" s="32"/>
      <c r="F171" s="57"/>
      <c r="G171" s="18" t="s">
        <v>17</v>
      </c>
      <c r="H171" s="40"/>
      <c r="I171" s="155"/>
      <c r="J171" s="40"/>
      <c r="K171" s="155"/>
      <c r="L171" s="40"/>
      <c r="M171" s="155"/>
    </row>
    <row r="172" spans="1:13" ht="15.6" x14ac:dyDescent="0.25">
      <c r="A172" s="128"/>
      <c r="B172" s="34"/>
      <c r="C172" s="32"/>
      <c r="D172" s="32"/>
      <c r="E172" s="32"/>
      <c r="F172" s="57"/>
      <c r="G172" s="19"/>
      <c r="H172" s="40"/>
      <c r="I172" s="155"/>
      <c r="J172" s="40"/>
      <c r="K172" s="155"/>
      <c r="L172" s="40"/>
      <c r="M172" s="155"/>
    </row>
    <row r="173" spans="1:13" ht="15.6" x14ac:dyDescent="0.25">
      <c r="A173" s="172" t="s">
        <v>152</v>
      </c>
      <c r="B173" s="83">
        <v>9</v>
      </c>
      <c r="C173" s="91">
        <v>12</v>
      </c>
      <c r="D173" s="91">
        <v>11</v>
      </c>
      <c r="E173" s="91">
        <v>1</v>
      </c>
      <c r="F173" s="84">
        <v>1130</v>
      </c>
      <c r="G173" s="85" t="s">
        <v>69</v>
      </c>
      <c r="H173" s="87">
        <v>0</v>
      </c>
      <c r="I173" s="162">
        <v>0</v>
      </c>
      <c r="J173" s="87"/>
      <c r="K173" s="162"/>
      <c r="L173" s="87">
        <v>0</v>
      </c>
      <c r="M173" s="162">
        <v>0</v>
      </c>
    </row>
    <row r="174" spans="1:13" ht="15.6" x14ac:dyDescent="0.25">
      <c r="A174" s="172" t="s">
        <v>152</v>
      </c>
      <c r="B174" s="83">
        <v>9</v>
      </c>
      <c r="C174" s="91">
        <v>12</v>
      </c>
      <c r="D174" s="91">
        <v>11</v>
      </c>
      <c r="E174" s="91">
        <v>2</v>
      </c>
      <c r="F174" s="84">
        <v>1130</v>
      </c>
      <c r="G174" s="85" t="s">
        <v>70</v>
      </c>
      <c r="H174" s="87">
        <v>39</v>
      </c>
      <c r="I174" s="162">
        <v>39</v>
      </c>
      <c r="J174" s="87"/>
      <c r="K174" s="162"/>
      <c r="L174" s="87">
        <v>39</v>
      </c>
      <c r="M174" s="162">
        <v>39</v>
      </c>
    </row>
    <row r="175" spans="1:13" ht="15.6" x14ac:dyDescent="0.25">
      <c r="A175" s="172" t="s">
        <v>152</v>
      </c>
      <c r="B175" s="83">
        <v>9</v>
      </c>
      <c r="C175" s="91">
        <v>12</v>
      </c>
      <c r="D175" s="91">
        <v>11</v>
      </c>
      <c r="E175" s="91">
        <v>3</v>
      </c>
      <c r="F175" s="84">
        <v>1130</v>
      </c>
      <c r="G175" s="85" t="s">
        <v>71</v>
      </c>
      <c r="H175" s="87">
        <v>0</v>
      </c>
      <c r="I175" s="162">
        <v>0</v>
      </c>
      <c r="J175" s="87"/>
      <c r="K175" s="162"/>
      <c r="L175" s="87">
        <v>0</v>
      </c>
      <c r="M175" s="162">
        <v>0</v>
      </c>
    </row>
    <row r="176" spans="1:13" ht="15.6" x14ac:dyDescent="0.25">
      <c r="A176" s="172" t="s">
        <v>152</v>
      </c>
      <c r="B176" s="83">
        <v>9</v>
      </c>
      <c r="C176" s="91">
        <v>12</v>
      </c>
      <c r="D176" s="91">
        <v>11</v>
      </c>
      <c r="E176" s="91">
        <v>4</v>
      </c>
      <c r="F176" s="84">
        <v>1130</v>
      </c>
      <c r="G176" s="85" t="s">
        <v>72</v>
      </c>
      <c r="H176" s="87">
        <v>667</v>
      </c>
      <c r="I176" s="162">
        <v>667</v>
      </c>
      <c r="J176" s="87"/>
      <c r="K176" s="162"/>
      <c r="L176" s="87">
        <v>667</v>
      </c>
      <c r="M176" s="162">
        <v>667</v>
      </c>
    </row>
    <row r="177" spans="1:13" ht="15.6" x14ac:dyDescent="0.25">
      <c r="A177" s="172" t="s">
        <v>152</v>
      </c>
      <c r="B177" s="83">
        <v>9</v>
      </c>
      <c r="C177" s="91">
        <v>12</v>
      </c>
      <c r="D177" s="91">
        <v>11</v>
      </c>
      <c r="E177" s="91">
        <v>5</v>
      </c>
      <c r="F177" s="84">
        <v>1130</v>
      </c>
      <c r="G177" s="85" t="s">
        <v>73</v>
      </c>
      <c r="H177" s="87">
        <v>176</v>
      </c>
      <c r="I177" s="162">
        <v>176</v>
      </c>
      <c r="J177" s="87"/>
      <c r="K177" s="162"/>
      <c r="L177" s="87">
        <v>176</v>
      </c>
      <c r="M177" s="162">
        <v>176</v>
      </c>
    </row>
    <row r="178" spans="1:13" ht="15.6" x14ac:dyDescent="0.25">
      <c r="A178" s="172" t="s">
        <v>152</v>
      </c>
      <c r="B178" s="83">
        <v>9</v>
      </c>
      <c r="C178" s="91">
        <v>12</v>
      </c>
      <c r="D178" s="91">
        <v>11</v>
      </c>
      <c r="E178" s="91">
        <v>6</v>
      </c>
      <c r="F178" s="84">
        <v>1130</v>
      </c>
      <c r="G178" s="85" t="s">
        <v>131</v>
      </c>
      <c r="H178" s="87">
        <v>90</v>
      </c>
      <c r="I178" s="162">
        <v>120</v>
      </c>
      <c r="J178" s="87"/>
      <c r="K178" s="162"/>
      <c r="L178" s="87">
        <v>90</v>
      </c>
      <c r="M178" s="162">
        <v>120</v>
      </c>
    </row>
    <row r="179" spans="1:13" s="30" customFormat="1" ht="15.6" x14ac:dyDescent="0.25">
      <c r="A179" s="172" t="s">
        <v>152</v>
      </c>
      <c r="B179" s="83">
        <v>10</v>
      </c>
      <c r="C179" s="91">
        <v>12</v>
      </c>
      <c r="D179" s="91">
        <v>11</v>
      </c>
      <c r="E179" s="91">
        <v>7</v>
      </c>
      <c r="F179" s="84">
        <v>1130</v>
      </c>
      <c r="G179" s="85" t="s">
        <v>167</v>
      </c>
      <c r="H179" s="87">
        <v>6</v>
      </c>
      <c r="I179" s="162">
        <v>6</v>
      </c>
      <c r="J179" s="87"/>
      <c r="K179" s="162"/>
      <c r="L179" s="87">
        <v>6</v>
      </c>
      <c r="M179" s="162">
        <v>6</v>
      </c>
    </row>
    <row r="180" spans="1:13" ht="15.6" x14ac:dyDescent="0.25">
      <c r="A180" s="172" t="s">
        <v>152</v>
      </c>
      <c r="B180" s="83">
        <v>9</v>
      </c>
      <c r="C180" s="91">
        <v>33</v>
      </c>
      <c r="D180" s="91">
        <v>0</v>
      </c>
      <c r="E180" s="91">
        <v>1</v>
      </c>
      <c r="F180" s="84">
        <v>1130</v>
      </c>
      <c r="G180" s="85" t="s">
        <v>74</v>
      </c>
      <c r="H180" s="87">
        <v>0</v>
      </c>
      <c r="I180" s="162">
        <v>0</v>
      </c>
      <c r="J180" s="87"/>
      <c r="K180" s="162"/>
      <c r="L180" s="87">
        <v>0</v>
      </c>
      <c r="M180" s="162">
        <v>0</v>
      </c>
    </row>
    <row r="181" spans="1:13" ht="15.6" x14ac:dyDescent="0.25">
      <c r="A181" s="172" t="s">
        <v>152</v>
      </c>
      <c r="B181" s="83">
        <v>9</v>
      </c>
      <c r="C181" s="91">
        <v>33</v>
      </c>
      <c r="D181" s="91">
        <v>0</v>
      </c>
      <c r="E181" s="91">
        <v>2</v>
      </c>
      <c r="F181" s="84">
        <v>1130</v>
      </c>
      <c r="G181" s="85" t="s">
        <v>75</v>
      </c>
      <c r="H181" s="87">
        <v>20</v>
      </c>
      <c r="I181" s="162">
        <v>20</v>
      </c>
      <c r="J181" s="87"/>
      <c r="K181" s="162"/>
      <c r="L181" s="87">
        <v>20</v>
      </c>
      <c r="M181" s="162">
        <v>20</v>
      </c>
    </row>
    <row r="182" spans="1:13" ht="15.6" x14ac:dyDescent="0.25">
      <c r="A182" s="172" t="s">
        <v>152</v>
      </c>
      <c r="B182" s="83">
        <v>9</v>
      </c>
      <c r="C182" s="91">
        <v>33</v>
      </c>
      <c r="D182" s="91">
        <v>0</v>
      </c>
      <c r="E182" s="91">
        <v>3</v>
      </c>
      <c r="F182" s="84">
        <v>1130</v>
      </c>
      <c r="G182" s="85" t="s">
        <v>73</v>
      </c>
      <c r="H182" s="87">
        <v>604</v>
      </c>
      <c r="I182" s="162">
        <v>604</v>
      </c>
      <c r="J182" s="87"/>
      <c r="K182" s="162"/>
      <c r="L182" s="87">
        <v>604</v>
      </c>
      <c r="M182" s="162">
        <v>604</v>
      </c>
    </row>
    <row r="183" spans="1:13" ht="15.6" x14ac:dyDescent="0.25">
      <c r="A183" s="172" t="s">
        <v>152</v>
      </c>
      <c r="B183" s="83">
        <v>9</v>
      </c>
      <c r="C183" s="91">
        <v>33</v>
      </c>
      <c r="D183" s="91">
        <v>0</v>
      </c>
      <c r="E183" s="91">
        <v>4</v>
      </c>
      <c r="F183" s="84">
        <v>1130</v>
      </c>
      <c r="G183" s="85" t="s">
        <v>70</v>
      </c>
      <c r="H183" s="87">
        <v>519</v>
      </c>
      <c r="I183" s="162">
        <v>507</v>
      </c>
      <c r="J183" s="87"/>
      <c r="K183" s="162"/>
      <c r="L183" s="87">
        <v>519</v>
      </c>
      <c r="M183" s="162">
        <v>507</v>
      </c>
    </row>
    <row r="184" spans="1:13" ht="15.6" x14ac:dyDescent="0.25">
      <c r="A184" s="172" t="s">
        <v>152</v>
      </c>
      <c r="B184" s="83">
        <v>9</v>
      </c>
      <c r="C184" s="91">
        <v>33</v>
      </c>
      <c r="D184" s="91">
        <v>0</v>
      </c>
      <c r="E184" s="91">
        <v>5</v>
      </c>
      <c r="F184" s="84">
        <v>1130</v>
      </c>
      <c r="G184" s="85" t="s">
        <v>76</v>
      </c>
      <c r="H184" s="87">
        <v>0</v>
      </c>
      <c r="I184" s="162">
        <v>0</v>
      </c>
      <c r="J184" s="87"/>
      <c r="K184" s="162"/>
      <c r="L184" s="87">
        <v>0</v>
      </c>
      <c r="M184" s="162">
        <v>0</v>
      </c>
    </row>
    <row r="185" spans="1:13" ht="15.6" x14ac:dyDescent="0.25">
      <c r="A185" s="172" t="s">
        <v>152</v>
      </c>
      <c r="B185" s="83">
        <v>9</v>
      </c>
      <c r="C185" s="91">
        <v>33</v>
      </c>
      <c r="D185" s="91">
        <v>0</v>
      </c>
      <c r="E185" s="91">
        <v>6</v>
      </c>
      <c r="F185" s="84">
        <v>1130</v>
      </c>
      <c r="G185" s="85" t="s">
        <v>77</v>
      </c>
      <c r="H185" s="87">
        <v>0</v>
      </c>
      <c r="I185" s="162">
        <v>0</v>
      </c>
      <c r="J185" s="87"/>
      <c r="K185" s="162"/>
      <c r="L185" s="87">
        <v>0</v>
      </c>
      <c r="M185" s="162">
        <v>0</v>
      </c>
    </row>
    <row r="186" spans="1:13" ht="15.6" x14ac:dyDescent="0.25">
      <c r="A186" s="175" t="s">
        <v>152</v>
      </c>
      <c r="B186" s="135">
        <v>9</v>
      </c>
      <c r="C186" s="136">
        <v>33</v>
      </c>
      <c r="D186" s="136">
        <v>0</v>
      </c>
      <c r="E186" s="136">
        <v>7</v>
      </c>
      <c r="F186" s="137">
        <v>1130</v>
      </c>
      <c r="G186" s="138" t="s">
        <v>147</v>
      </c>
      <c r="H186" s="139">
        <v>199</v>
      </c>
      <c r="I186" s="167">
        <v>199</v>
      </c>
      <c r="J186" s="139"/>
      <c r="K186" s="167"/>
      <c r="L186" s="139">
        <v>199</v>
      </c>
      <c r="M186" s="167">
        <v>199</v>
      </c>
    </row>
    <row r="187" spans="1:13" ht="15.6" x14ac:dyDescent="0.25">
      <c r="A187" s="172" t="s">
        <v>152</v>
      </c>
      <c r="B187" s="83">
        <v>9</v>
      </c>
      <c r="C187" s="91">
        <v>33</v>
      </c>
      <c r="D187" s="91">
        <v>0</v>
      </c>
      <c r="E187" s="91">
        <v>8</v>
      </c>
      <c r="F187" s="84">
        <v>1130</v>
      </c>
      <c r="G187" s="85" t="s">
        <v>72</v>
      </c>
      <c r="H187" s="87">
        <v>4815</v>
      </c>
      <c r="I187" s="162">
        <v>4145</v>
      </c>
      <c r="J187" s="87"/>
      <c r="K187" s="162"/>
      <c r="L187" s="87">
        <v>4815</v>
      </c>
      <c r="M187" s="162">
        <v>4145</v>
      </c>
    </row>
    <row r="188" spans="1:13" ht="18" customHeight="1" x14ac:dyDescent="0.25">
      <c r="A188" s="172" t="s">
        <v>152</v>
      </c>
      <c r="B188" s="83">
        <v>9</v>
      </c>
      <c r="C188" s="91">
        <v>33</v>
      </c>
      <c r="D188" s="91">
        <v>0</v>
      </c>
      <c r="E188" s="91">
        <v>9</v>
      </c>
      <c r="F188" s="84">
        <v>1130</v>
      </c>
      <c r="G188" s="85" t="s">
        <v>78</v>
      </c>
      <c r="H188" s="40">
        <v>2006</v>
      </c>
      <c r="I188" s="155">
        <v>2380</v>
      </c>
      <c r="J188" s="40"/>
      <c r="K188" s="162"/>
      <c r="L188" s="40">
        <v>2006</v>
      </c>
      <c r="M188" s="155">
        <v>2380</v>
      </c>
    </row>
    <row r="189" spans="1:13" ht="11.4" customHeight="1" x14ac:dyDescent="0.25">
      <c r="A189" s="128"/>
      <c r="B189" s="34"/>
      <c r="C189" s="32"/>
      <c r="D189" s="32"/>
      <c r="E189" s="32"/>
      <c r="F189" s="57"/>
      <c r="G189" s="48"/>
      <c r="H189" s="40"/>
      <c r="I189" s="155"/>
      <c r="J189" s="40"/>
      <c r="K189" s="162"/>
      <c r="L189" s="40"/>
      <c r="M189" s="155"/>
    </row>
    <row r="190" spans="1:13" ht="18" customHeight="1" x14ac:dyDescent="0.25">
      <c r="A190" s="128"/>
      <c r="B190" s="34"/>
      <c r="C190" s="32"/>
      <c r="D190" s="32"/>
      <c r="E190" s="32"/>
      <c r="F190" s="57"/>
      <c r="G190" s="41" t="s">
        <v>97</v>
      </c>
      <c r="H190" s="20">
        <f>SUM(H173:H188)</f>
        <v>9141</v>
      </c>
      <c r="I190" s="157">
        <f>SUM(I173:I188)</f>
        <v>8863</v>
      </c>
      <c r="J190" s="20">
        <f t="shared" ref="J190:M190" si="36">SUM(J173:J188)</f>
        <v>0</v>
      </c>
      <c r="K190" s="157">
        <f t="shared" si="36"/>
        <v>0</v>
      </c>
      <c r="L190" s="20">
        <f t="shared" si="36"/>
        <v>9141</v>
      </c>
      <c r="M190" s="157">
        <f t="shared" si="36"/>
        <v>8863</v>
      </c>
    </row>
    <row r="191" spans="1:13" ht="15.6" x14ac:dyDescent="0.25">
      <c r="A191" s="128"/>
      <c r="B191" s="34"/>
      <c r="C191" s="32"/>
      <c r="D191" s="32"/>
      <c r="E191" s="32"/>
      <c r="F191" s="57"/>
      <c r="G191" s="47" t="s">
        <v>124</v>
      </c>
      <c r="H191" s="43">
        <f t="shared" ref="H191:I191" si="37">H190</f>
        <v>9141</v>
      </c>
      <c r="I191" s="158">
        <f t="shared" si="37"/>
        <v>8863</v>
      </c>
      <c r="J191" s="43">
        <f t="shared" ref="J191:M191" si="38">J190</f>
        <v>0</v>
      </c>
      <c r="K191" s="158">
        <f t="shared" si="38"/>
        <v>0</v>
      </c>
      <c r="L191" s="43">
        <f t="shared" si="38"/>
        <v>9141</v>
      </c>
      <c r="M191" s="158">
        <f t="shared" si="38"/>
        <v>8863</v>
      </c>
    </row>
    <row r="192" spans="1:13" ht="15.6" x14ac:dyDescent="0.25">
      <c r="A192" s="128"/>
      <c r="B192" s="34"/>
      <c r="C192" s="32"/>
      <c r="D192" s="32"/>
      <c r="E192" s="32"/>
      <c r="F192" s="57"/>
      <c r="G192" s="98"/>
      <c r="H192" s="40"/>
      <c r="I192" s="155"/>
      <c r="J192" s="40"/>
      <c r="K192" s="155"/>
      <c r="L192" s="40"/>
      <c r="M192" s="155"/>
    </row>
    <row r="193" spans="1:13" ht="15.6" x14ac:dyDescent="0.25">
      <c r="A193" s="128"/>
      <c r="B193" s="34"/>
      <c r="C193" s="32"/>
      <c r="D193" s="32"/>
      <c r="E193" s="32"/>
      <c r="F193" s="57"/>
      <c r="G193" s="16" t="s">
        <v>125</v>
      </c>
      <c r="H193" s="40"/>
      <c r="I193" s="155"/>
      <c r="J193" s="40"/>
      <c r="K193" s="155"/>
      <c r="L193" s="40"/>
      <c r="M193" s="155"/>
    </row>
    <row r="194" spans="1:13" ht="15.6" x14ac:dyDescent="0.25">
      <c r="A194" s="128"/>
      <c r="B194" s="34"/>
      <c r="C194" s="32"/>
      <c r="D194" s="32"/>
      <c r="E194" s="32"/>
      <c r="F194" s="57"/>
      <c r="G194" s="35" t="s">
        <v>126</v>
      </c>
      <c r="H194" s="40"/>
      <c r="I194" s="155"/>
      <c r="J194" s="40"/>
      <c r="K194" s="155"/>
      <c r="L194" s="40"/>
      <c r="M194" s="155"/>
    </row>
    <row r="195" spans="1:13" ht="15.6" x14ac:dyDescent="0.25">
      <c r="A195" s="128"/>
      <c r="B195" s="34"/>
      <c r="C195" s="32"/>
      <c r="D195" s="32"/>
      <c r="E195" s="32"/>
      <c r="F195" s="57"/>
      <c r="G195" s="17"/>
      <c r="H195" s="40"/>
      <c r="I195" s="155"/>
      <c r="J195" s="40"/>
      <c r="K195" s="155"/>
      <c r="L195" s="40"/>
      <c r="M195" s="155"/>
    </row>
    <row r="196" spans="1:13" ht="15.6" x14ac:dyDescent="0.25">
      <c r="A196" s="128"/>
      <c r="B196" s="34"/>
      <c r="C196" s="32"/>
      <c r="D196" s="32"/>
      <c r="E196" s="32"/>
      <c r="F196" s="57"/>
      <c r="G196" s="18" t="s">
        <v>17</v>
      </c>
      <c r="H196" s="40"/>
      <c r="I196" s="155"/>
      <c r="J196" s="40"/>
      <c r="K196" s="155"/>
      <c r="L196" s="40"/>
      <c r="M196" s="155"/>
    </row>
    <row r="197" spans="1:13" ht="15.6" x14ac:dyDescent="0.25">
      <c r="A197" s="128"/>
      <c r="B197" s="34"/>
      <c r="C197" s="32"/>
      <c r="D197" s="32"/>
      <c r="E197" s="32"/>
      <c r="F197" s="57"/>
      <c r="G197" s="19"/>
      <c r="H197" s="40"/>
      <c r="I197" s="155"/>
      <c r="J197" s="40"/>
      <c r="K197" s="155"/>
      <c r="L197" s="40"/>
      <c r="M197" s="155"/>
    </row>
    <row r="198" spans="1:13" ht="18" customHeight="1" x14ac:dyDescent="0.25">
      <c r="A198" s="172" t="s">
        <v>152</v>
      </c>
      <c r="B198" s="65">
        <v>10</v>
      </c>
      <c r="C198" s="66">
        <v>12</v>
      </c>
      <c r="D198" s="66">
        <v>11</v>
      </c>
      <c r="E198" s="66">
        <v>1</v>
      </c>
      <c r="F198" s="67">
        <v>1130</v>
      </c>
      <c r="G198" s="48" t="s">
        <v>79</v>
      </c>
      <c r="H198" s="40">
        <v>2300</v>
      </c>
      <c r="I198" s="155">
        <v>2300</v>
      </c>
      <c r="J198" s="40"/>
      <c r="K198" s="155"/>
      <c r="L198" s="40">
        <v>2300</v>
      </c>
      <c r="M198" s="155">
        <v>2300</v>
      </c>
    </row>
    <row r="199" spans="1:13" ht="10.199999999999999" customHeight="1" x14ac:dyDescent="0.25">
      <c r="A199" s="128"/>
      <c r="B199" s="34"/>
      <c r="C199" s="32"/>
      <c r="D199" s="32"/>
      <c r="E199" s="32"/>
      <c r="F199" s="57"/>
      <c r="G199" s="48"/>
      <c r="H199" s="40"/>
      <c r="I199" s="155"/>
      <c r="J199" s="40"/>
      <c r="K199" s="155"/>
      <c r="L199" s="40"/>
      <c r="M199" s="155"/>
    </row>
    <row r="200" spans="1:13" ht="18" customHeight="1" x14ac:dyDescent="0.25">
      <c r="A200" s="128"/>
      <c r="B200" s="34"/>
      <c r="C200" s="32"/>
      <c r="D200" s="32"/>
      <c r="E200" s="32"/>
      <c r="F200" s="57"/>
      <c r="G200" s="41" t="s">
        <v>97</v>
      </c>
      <c r="H200" s="20">
        <f t="shared" ref="H200:I200" si="39">SUM(H198)</f>
        <v>2300</v>
      </c>
      <c r="I200" s="157">
        <f t="shared" si="39"/>
        <v>2300</v>
      </c>
      <c r="J200" s="20">
        <f t="shared" ref="J200:M200" si="40">SUM(J198)</f>
        <v>0</v>
      </c>
      <c r="K200" s="157">
        <f t="shared" si="40"/>
        <v>0</v>
      </c>
      <c r="L200" s="20">
        <f t="shared" si="40"/>
        <v>2300</v>
      </c>
      <c r="M200" s="157">
        <f t="shared" si="40"/>
        <v>2300</v>
      </c>
    </row>
    <row r="201" spans="1:13" ht="15.6" x14ac:dyDescent="0.25">
      <c r="A201" s="128"/>
      <c r="B201" s="34"/>
      <c r="C201" s="32"/>
      <c r="D201" s="32"/>
      <c r="E201" s="32"/>
      <c r="F201" s="57"/>
      <c r="G201" s="47" t="s">
        <v>127</v>
      </c>
      <c r="H201" s="43">
        <f t="shared" ref="H201:I201" si="41">SUM(H200)</f>
        <v>2300</v>
      </c>
      <c r="I201" s="158">
        <f t="shared" si="41"/>
        <v>2300</v>
      </c>
      <c r="J201" s="43">
        <f t="shared" ref="J201:M201" si="42">SUM(J200)</f>
        <v>0</v>
      </c>
      <c r="K201" s="158">
        <f t="shared" si="42"/>
        <v>0</v>
      </c>
      <c r="L201" s="43">
        <f t="shared" si="42"/>
        <v>2300</v>
      </c>
      <c r="M201" s="158">
        <f t="shared" si="42"/>
        <v>2300</v>
      </c>
    </row>
    <row r="202" spans="1:13" s="30" customFormat="1" ht="15.6" x14ac:dyDescent="0.25">
      <c r="A202" s="128"/>
      <c r="B202" s="34"/>
      <c r="C202" s="32"/>
      <c r="D202" s="32"/>
      <c r="E202" s="32"/>
      <c r="F202" s="57"/>
      <c r="G202" s="42"/>
      <c r="H202" s="21"/>
      <c r="I202" s="165"/>
      <c r="J202" s="21"/>
      <c r="K202" s="165"/>
      <c r="L202" s="21"/>
      <c r="M202" s="165"/>
    </row>
    <row r="203" spans="1:13" s="30" customFormat="1" ht="15.6" x14ac:dyDescent="0.25">
      <c r="A203" s="172"/>
      <c r="B203" s="70"/>
      <c r="C203" s="82"/>
      <c r="D203" s="82"/>
      <c r="E203" s="82"/>
      <c r="F203" s="73"/>
      <c r="G203" s="93" t="s">
        <v>137</v>
      </c>
      <c r="H203" s="88"/>
      <c r="I203" s="168"/>
      <c r="J203" s="88"/>
      <c r="K203" s="168"/>
      <c r="L203" s="88"/>
      <c r="M203" s="168"/>
    </row>
    <row r="204" spans="1:13" s="30" customFormat="1" ht="15.6" x14ac:dyDescent="0.25">
      <c r="A204" s="172"/>
      <c r="B204" s="70"/>
      <c r="C204" s="82"/>
      <c r="D204" s="82"/>
      <c r="E204" s="82"/>
      <c r="F204" s="73"/>
      <c r="G204" s="76" t="s">
        <v>138</v>
      </c>
      <c r="H204" s="88"/>
      <c r="I204" s="168"/>
      <c r="J204" s="88"/>
      <c r="K204" s="168"/>
      <c r="L204" s="88"/>
      <c r="M204" s="168"/>
    </row>
    <row r="205" spans="1:13" s="30" customFormat="1" ht="15.6" x14ac:dyDescent="0.25">
      <c r="A205" s="172"/>
      <c r="B205" s="70"/>
      <c r="C205" s="82"/>
      <c r="D205" s="82"/>
      <c r="E205" s="82"/>
      <c r="F205" s="73"/>
      <c r="G205" s="94"/>
      <c r="H205" s="88"/>
      <c r="I205" s="168"/>
      <c r="J205" s="88"/>
      <c r="K205" s="168"/>
      <c r="L205" s="88"/>
      <c r="M205" s="168"/>
    </row>
    <row r="206" spans="1:13" s="30" customFormat="1" ht="15.6" x14ac:dyDescent="0.25">
      <c r="A206" s="172"/>
      <c r="B206" s="70"/>
      <c r="C206" s="82"/>
      <c r="D206" s="82"/>
      <c r="E206" s="82"/>
      <c r="F206" s="73"/>
      <c r="G206" s="95" t="s">
        <v>17</v>
      </c>
      <c r="H206" s="88"/>
      <c r="I206" s="168"/>
      <c r="J206" s="88"/>
      <c r="K206" s="168"/>
      <c r="L206" s="88"/>
      <c r="M206" s="168"/>
    </row>
    <row r="207" spans="1:13" s="30" customFormat="1" ht="15.6" x14ac:dyDescent="0.25">
      <c r="A207" s="172"/>
      <c r="B207" s="70"/>
      <c r="C207" s="82"/>
      <c r="D207" s="82"/>
      <c r="E207" s="82"/>
      <c r="F207" s="73"/>
      <c r="G207" s="92"/>
      <c r="H207" s="88"/>
      <c r="I207" s="168"/>
      <c r="J207" s="88"/>
      <c r="K207" s="168"/>
      <c r="L207" s="88"/>
      <c r="M207" s="168"/>
    </row>
    <row r="208" spans="1:13" s="30" customFormat="1" ht="78" x14ac:dyDescent="0.25">
      <c r="A208" s="172" t="s">
        <v>152</v>
      </c>
      <c r="B208" s="83">
        <v>99</v>
      </c>
      <c r="C208" s="91">
        <v>11</v>
      </c>
      <c r="D208" s="91">
        <v>11</v>
      </c>
      <c r="E208" s="91">
        <v>1</v>
      </c>
      <c r="F208" s="84">
        <v>1130</v>
      </c>
      <c r="G208" s="131" t="s">
        <v>159</v>
      </c>
      <c r="H208" s="86">
        <v>100</v>
      </c>
      <c r="I208" s="156">
        <v>100</v>
      </c>
      <c r="J208" s="86"/>
      <c r="K208" s="156"/>
      <c r="L208" s="86">
        <v>100</v>
      </c>
      <c r="M208" s="156">
        <v>100</v>
      </c>
    </row>
    <row r="209" spans="1:13" s="30" customFormat="1" ht="78" x14ac:dyDescent="0.25">
      <c r="A209" s="172" t="s">
        <v>152</v>
      </c>
      <c r="B209" s="83">
        <v>99</v>
      </c>
      <c r="C209" s="91">
        <v>12</v>
      </c>
      <c r="D209" s="91">
        <v>11</v>
      </c>
      <c r="E209" s="91">
        <v>1</v>
      </c>
      <c r="F209" s="84">
        <v>1130</v>
      </c>
      <c r="G209" s="131" t="s">
        <v>159</v>
      </c>
      <c r="H209" s="86">
        <v>0</v>
      </c>
      <c r="I209" s="156">
        <v>0</v>
      </c>
      <c r="J209" s="86"/>
      <c r="K209" s="156"/>
      <c r="L209" s="86">
        <v>0</v>
      </c>
      <c r="M209" s="156">
        <v>0</v>
      </c>
    </row>
    <row r="210" spans="1:13" s="30" customFormat="1" ht="63.6" customHeight="1" x14ac:dyDescent="0.25">
      <c r="A210" s="172" t="s">
        <v>152</v>
      </c>
      <c r="B210" s="83">
        <v>99</v>
      </c>
      <c r="C210" s="91">
        <v>12</v>
      </c>
      <c r="D210" s="91">
        <v>11</v>
      </c>
      <c r="E210" s="91">
        <v>2</v>
      </c>
      <c r="F210" s="84">
        <v>1130</v>
      </c>
      <c r="G210" s="131" t="s">
        <v>141</v>
      </c>
      <c r="H210" s="86">
        <v>0</v>
      </c>
      <c r="I210" s="156">
        <v>0</v>
      </c>
      <c r="J210" s="86"/>
      <c r="K210" s="156"/>
      <c r="L210" s="86">
        <v>0</v>
      </c>
      <c r="M210" s="156">
        <v>0</v>
      </c>
    </row>
    <row r="211" spans="1:13" s="30" customFormat="1" ht="78" x14ac:dyDescent="0.25">
      <c r="A211" s="172" t="s">
        <v>152</v>
      </c>
      <c r="B211" s="83">
        <v>99</v>
      </c>
      <c r="C211" s="91">
        <v>12</v>
      </c>
      <c r="D211" s="91">
        <v>11</v>
      </c>
      <c r="E211" s="91">
        <v>3</v>
      </c>
      <c r="F211" s="84">
        <v>1130</v>
      </c>
      <c r="G211" s="131" t="s">
        <v>142</v>
      </c>
      <c r="H211" s="86">
        <v>0</v>
      </c>
      <c r="I211" s="156">
        <v>0</v>
      </c>
      <c r="J211" s="86"/>
      <c r="K211" s="156"/>
      <c r="L211" s="86">
        <v>0</v>
      </c>
      <c r="M211" s="156">
        <v>0</v>
      </c>
    </row>
    <row r="212" spans="1:13" s="30" customFormat="1" ht="78" x14ac:dyDescent="0.25">
      <c r="A212" s="172" t="s">
        <v>152</v>
      </c>
      <c r="B212" s="83">
        <v>99</v>
      </c>
      <c r="C212" s="91">
        <v>33</v>
      </c>
      <c r="D212" s="91">
        <v>0</v>
      </c>
      <c r="E212" s="91">
        <v>1</v>
      </c>
      <c r="F212" s="84">
        <v>1130</v>
      </c>
      <c r="G212" s="131" t="s">
        <v>143</v>
      </c>
      <c r="H212" s="86">
        <v>0</v>
      </c>
      <c r="I212" s="156">
        <v>0</v>
      </c>
      <c r="J212" s="86"/>
      <c r="K212" s="156"/>
      <c r="L212" s="86">
        <v>0</v>
      </c>
      <c r="M212" s="156">
        <v>0</v>
      </c>
    </row>
    <row r="213" spans="1:13" s="30" customFormat="1" ht="10.8" customHeight="1" x14ac:dyDescent="0.25">
      <c r="A213" s="172"/>
      <c r="B213" s="83"/>
      <c r="C213" s="91"/>
      <c r="D213" s="91"/>
      <c r="E213" s="91"/>
      <c r="F213" s="84"/>
      <c r="G213" s="96"/>
      <c r="H213" s="88"/>
      <c r="I213" s="168"/>
      <c r="J213" s="88"/>
      <c r="K213" s="168"/>
      <c r="L213" s="88"/>
      <c r="M213" s="168"/>
    </row>
    <row r="214" spans="1:13" s="30" customFormat="1" ht="15.6" x14ac:dyDescent="0.25">
      <c r="A214" s="172"/>
      <c r="B214" s="70"/>
      <c r="C214" s="82"/>
      <c r="D214" s="82"/>
      <c r="E214" s="82"/>
      <c r="F214" s="73"/>
      <c r="G214" s="96" t="s">
        <v>144</v>
      </c>
      <c r="H214" s="89">
        <f t="shared" ref="H214:I214" si="43">SUM(H208:H212)</f>
        <v>100</v>
      </c>
      <c r="I214" s="169">
        <f t="shared" si="43"/>
        <v>100</v>
      </c>
      <c r="J214" s="89">
        <f t="shared" ref="J214:M214" si="44">SUM(J208:J212)</f>
        <v>0</v>
      </c>
      <c r="K214" s="169">
        <f t="shared" si="44"/>
        <v>0</v>
      </c>
      <c r="L214" s="89">
        <f t="shared" si="44"/>
        <v>100</v>
      </c>
      <c r="M214" s="169">
        <f t="shared" si="44"/>
        <v>100</v>
      </c>
    </row>
    <row r="215" spans="1:13" s="30" customFormat="1" ht="15.6" x14ac:dyDescent="0.25">
      <c r="A215" s="172"/>
      <c r="B215" s="70"/>
      <c r="C215" s="82"/>
      <c r="D215" s="82"/>
      <c r="E215" s="82"/>
      <c r="F215" s="73"/>
      <c r="G215" s="97" t="s">
        <v>139</v>
      </c>
      <c r="H215" s="90">
        <f t="shared" ref="H215:I215" si="45">SUM(H214)</f>
        <v>100</v>
      </c>
      <c r="I215" s="170">
        <f t="shared" si="45"/>
        <v>100</v>
      </c>
      <c r="J215" s="90">
        <f t="shared" ref="J215:M215" si="46">SUM(J214)</f>
        <v>0</v>
      </c>
      <c r="K215" s="170">
        <f t="shared" si="46"/>
        <v>0</v>
      </c>
      <c r="L215" s="90">
        <f t="shared" si="46"/>
        <v>100</v>
      </c>
      <c r="M215" s="170">
        <f t="shared" si="46"/>
        <v>100</v>
      </c>
    </row>
    <row r="216" spans="1:13" ht="15.6" x14ac:dyDescent="0.25">
      <c r="A216" s="128"/>
      <c r="B216" s="34"/>
      <c r="C216" s="32"/>
      <c r="D216" s="32"/>
      <c r="E216" s="32"/>
      <c r="F216" s="57"/>
      <c r="G216" s="19"/>
      <c r="H216" s="40"/>
      <c r="I216" s="155"/>
      <c r="J216" s="40"/>
      <c r="K216" s="155"/>
      <c r="L216" s="40"/>
      <c r="M216" s="155"/>
    </row>
    <row r="217" spans="1:13" ht="15.6" x14ac:dyDescent="0.25">
      <c r="A217" s="174"/>
      <c r="B217" s="39"/>
      <c r="C217" s="38"/>
      <c r="D217" s="38"/>
      <c r="E217" s="38"/>
      <c r="F217" s="59"/>
      <c r="G217" s="49" t="s">
        <v>13</v>
      </c>
      <c r="H217" s="27">
        <f>SUM(H45+H56+H67+H87+H105+H126+H154+H166+H191+H201+H215)</f>
        <v>97555</v>
      </c>
      <c r="I217" s="166">
        <f>SUM(I45+I56+I67+I87+I105+I126+I154+I166+I191+I201+I215)</f>
        <v>96448</v>
      </c>
      <c r="J217" s="27">
        <f t="shared" ref="J217:M217" si="47">SUM(J45+J56+J67+J87+J105+J126+J154+J166+J191+J201+J215)</f>
        <v>0</v>
      </c>
      <c r="K217" s="166">
        <f t="shared" si="47"/>
        <v>0</v>
      </c>
      <c r="L217" s="27">
        <f t="shared" si="47"/>
        <v>97555</v>
      </c>
      <c r="M217" s="166">
        <f t="shared" si="47"/>
        <v>96448</v>
      </c>
    </row>
    <row r="218" spans="1:13" ht="15.6" x14ac:dyDescent="0.25">
      <c r="A218" s="128"/>
      <c r="B218" s="34"/>
      <c r="C218" s="32"/>
      <c r="D218" s="32"/>
      <c r="E218" s="32"/>
      <c r="F218" s="57"/>
      <c r="G218" s="10" t="s">
        <v>14</v>
      </c>
      <c r="H218" s="21">
        <f>+H200+H190+H165+H144+H118+H104+H78+H66+H55+H33+H214</f>
        <v>94011</v>
      </c>
      <c r="I218" s="165">
        <f>+I200+I190+I165+I144+I118+I104+I78+I66+I55+I33+I214</f>
        <v>92712</v>
      </c>
      <c r="J218" s="21">
        <f t="shared" ref="J218:M218" si="48">+J200+J190+J165+J144+J118+J104+J78+J66+J55+J33+J214</f>
        <v>0</v>
      </c>
      <c r="K218" s="165">
        <f t="shared" si="48"/>
        <v>0</v>
      </c>
      <c r="L218" s="21">
        <f t="shared" si="48"/>
        <v>94011</v>
      </c>
      <c r="M218" s="165">
        <f t="shared" si="48"/>
        <v>92712</v>
      </c>
    </row>
    <row r="219" spans="1:13" ht="16.2" thickBot="1" x14ac:dyDescent="0.3">
      <c r="A219" s="176"/>
      <c r="B219" s="144"/>
      <c r="C219" s="146"/>
      <c r="D219" s="146"/>
      <c r="E219" s="146"/>
      <c r="F219" s="148"/>
      <c r="G219" s="149" t="s">
        <v>15</v>
      </c>
      <c r="H219" s="177">
        <f>+H153+H125+H86+H44</f>
        <v>3544</v>
      </c>
      <c r="I219" s="178">
        <f>+I153+I125+I86+I44</f>
        <v>3736</v>
      </c>
      <c r="J219" s="177">
        <f t="shared" ref="J219:M219" si="49">+J153+J125+J86+J44</f>
        <v>0</v>
      </c>
      <c r="K219" s="178">
        <f t="shared" si="49"/>
        <v>0</v>
      </c>
      <c r="L219" s="177">
        <f t="shared" si="49"/>
        <v>3544</v>
      </c>
      <c r="M219" s="178">
        <f t="shared" si="49"/>
        <v>3736</v>
      </c>
    </row>
    <row r="220" spans="1:13" ht="15.6" x14ac:dyDescent="0.25">
      <c r="A220" s="133"/>
      <c r="B220" s="32"/>
      <c r="C220" s="32"/>
      <c r="D220" s="32"/>
      <c r="E220" s="32"/>
      <c r="F220" s="114"/>
      <c r="G220" s="19"/>
      <c r="H220" s="134"/>
      <c r="I220" s="134"/>
      <c r="J220" s="134"/>
      <c r="K220" s="134"/>
      <c r="L220" s="134"/>
      <c r="M220" s="134"/>
    </row>
  </sheetData>
  <mergeCells count="17">
    <mergeCell ref="A3:M3"/>
    <mergeCell ref="A2:M2"/>
    <mergeCell ref="A1:M1"/>
    <mergeCell ref="A4:A7"/>
    <mergeCell ref="F4:F7"/>
    <mergeCell ref="H4:I4"/>
    <mergeCell ref="G4:G7"/>
    <mergeCell ref="B4:B7"/>
    <mergeCell ref="C4:E5"/>
    <mergeCell ref="H5:H7"/>
    <mergeCell ref="I5:I7"/>
    <mergeCell ref="J4:K4"/>
    <mergeCell ref="L4:M4"/>
    <mergeCell ref="J5:J7"/>
    <mergeCell ref="K5:K7"/>
    <mergeCell ref="L5:L7"/>
    <mergeCell ref="M5:M7"/>
  </mergeCells>
  <phoneticPr fontId="20" type="noConversion"/>
  <printOptions horizontalCentered="1"/>
  <pageMargins left="0.59055118110236227" right="0.39370078740157483" top="0.59055118110236227" bottom="0.59055118110236227" header="0.31496062992125984" footer="0.31496062992125984"/>
  <pageSetup paperSize="9" scale="67" fitToHeight="0" pageOrder="overThenDown" orientation="portrait" cellComments="atEnd" r:id="rId1"/>
  <rowBreaks count="3" manualBreakCount="3">
    <brk id="67" max="12" man="1"/>
    <brk id="126" max="12" man="1"/>
    <brk id="186" max="12" man="1"/>
  </rowBreaks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Recettes</vt:lpstr>
      <vt:lpstr>Dépenses</vt:lpstr>
      <vt:lpstr>Dépenses!Impression_des_titres</vt:lpstr>
      <vt:lpstr>Recettes!Impression_des_titres</vt:lpstr>
      <vt:lpstr>Dépenses!Zone_d_impression</vt:lpstr>
      <vt:lpstr>Recettes!Zone_d_impression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Laloy</dc:creator>
  <cp:lastModifiedBy>CHARUE Dominique</cp:lastModifiedBy>
  <cp:lastPrinted>2024-11-13T11:46:41Z</cp:lastPrinted>
  <dcterms:created xsi:type="dcterms:W3CDTF">2015-04-21T11:37:46Z</dcterms:created>
  <dcterms:modified xsi:type="dcterms:W3CDTF">2025-01-21T09:13:26Z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2021-10-21T07:52:50Z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ActionId">
    <vt:lpwstr>49f4431d-af50-49f7-aae5-785a0994dcc7</vt:lpwstr>
  </property>
  <property fmtid="{D5CDD505-2E9C-101B-9397-08002B2CF9AE}" pid="8" name="MSIP_Label_e72a09c5-6e26-4737-a926-47ef1ab198ae_ContentBits">
    <vt:lpwstr>8</vt:lpwstr>
  </property>
</Properties>
</file>