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PUB-O7090000\DB\2025 ajusté\SACA UAP 1\"/>
    </mc:Choice>
  </mc:AlternateContent>
  <xr:revisionPtr revIDLastSave="0" documentId="13_ncr:1_{A3B89F7A-09AB-4033-9EE3-8C7D78EAF603}" xr6:coauthVersionLast="47" xr6:coauthVersionMax="47" xr10:uidLastSave="{00000000-0000-0000-0000-000000000000}"/>
  <bookViews>
    <workbookView xWindow="-67308" yWindow="-108" windowWidth="29016" windowHeight="15696" activeTab="1" xr2:uid="{787882A0-3B47-4B58-A60B-3768D13091F8}"/>
  </bookViews>
  <sheets>
    <sheet name="Recettes" sheetId="20" r:id="rId1"/>
    <sheet name="Dépenses" sheetId="21" r:id="rId2"/>
  </sheets>
  <definedNames>
    <definedName name="Details">#REF!</definedName>
    <definedName name="iiiiiiiiiiiiiiiiiiiii">#REF!</definedName>
    <definedName name="_xlnm.Print_Titles" localSheetId="1">Dépenses!$1:$10</definedName>
    <definedName name="_xlnm.Print_Titles" localSheetId="0">Recettes!$A:$J,Recettes!$1:$10</definedName>
    <definedName name="ooooooooooooooo">#REF!</definedName>
    <definedName name="ppppppppppppppp">#REF!</definedName>
    <definedName name="test">#REF!</definedName>
    <definedName name="test1">#REF!</definedName>
    <definedName name="_xlnm.Print_Area" localSheetId="1">Dépenses!$A$1:$M$116</definedName>
    <definedName name="_xlnm.Print_Area" localSheetId="0">Recettes!$A$1:$J$75</definedName>
  </definedNames>
  <calcPr calcId="191029" concurrentManualCount="1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11" i="21" l="1"/>
  <c r="L111" i="21"/>
  <c r="K111" i="21"/>
  <c r="K112" i="21" s="1"/>
  <c r="J111" i="21"/>
  <c r="J112" i="21" s="1"/>
  <c r="M102" i="21"/>
  <c r="L102" i="21"/>
  <c r="M86" i="21"/>
  <c r="L86" i="21"/>
  <c r="M72" i="21"/>
  <c r="L72" i="21"/>
  <c r="K72" i="21"/>
  <c r="J72" i="21"/>
  <c r="M48" i="21"/>
  <c r="L48" i="21"/>
  <c r="K48" i="21"/>
  <c r="J48" i="21"/>
  <c r="M38" i="21"/>
  <c r="L38" i="21"/>
  <c r="K38" i="21"/>
  <c r="J38" i="21"/>
  <c r="J20" i="21"/>
  <c r="M19" i="21"/>
  <c r="M20" i="21" s="1"/>
  <c r="L19" i="21"/>
  <c r="L20" i="21" s="1"/>
  <c r="K19" i="21"/>
  <c r="K20" i="21" s="1"/>
  <c r="J19" i="21"/>
  <c r="I61" i="20"/>
  <c r="J61" i="20" s="1"/>
  <c r="J52" i="20"/>
  <c r="J53" i="20"/>
  <c r="J54" i="20"/>
  <c r="J55" i="20"/>
  <c r="J56" i="20"/>
  <c r="J57" i="20"/>
  <c r="J58" i="20"/>
  <c r="J59" i="20"/>
  <c r="J51" i="20"/>
  <c r="H61" i="20"/>
  <c r="H73" i="20" s="1"/>
  <c r="H68" i="20"/>
  <c r="H74" i="20"/>
  <c r="J40" i="20"/>
  <c r="J41" i="20"/>
  <c r="J39" i="20"/>
  <c r="I43" i="20"/>
  <c r="H43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16" i="20"/>
  <c r="I35" i="20"/>
  <c r="H35" i="20"/>
  <c r="J68" i="20"/>
  <c r="I102" i="21"/>
  <c r="I111" i="21"/>
  <c r="H111" i="21"/>
  <c r="H102" i="21"/>
  <c r="H72" i="21"/>
  <c r="L116" i="21" l="1"/>
  <c r="M112" i="21"/>
  <c r="M115" i="21"/>
  <c r="L87" i="21"/>
  <c r="M116" i="21"/>
  <c r="L49" i="21"/>
  <c r="L114" i="21" s="1"/>
  <c r="L112" i="21"/>
  <c r="M49" i="21"/>
  <c r="J116" i="21"/>
  <c r="K116" i="21"/>
  <c r="K49" i="21"/>
  <c r="K114" i="21" s="1"/>
  <c r="J49" i="21"/>
  <c r="J114" i="21" s="1"/>
  <c r="J115" i="21"/>
  <c r="K115" i="21"/>
  <c r="L115" i="21"/>
  <c r="M87" i="21"/>
  <c r="H69" i="20"/>
  <c r="H71" i="20" s="1"/>
  <c r="J35" i="20"/>
  <c r="H44" i="20"/>
  <c r="I44" i="20"/>
  <c r="J43" i="20"/>
  <c r="J44" i="20" s="1"/>
  <c r="J73" i="20"/>
  <c r="J69" i="20"/>
  <c r="H112" i="21"/>
  <c r="I112" i="21"/>
  <c r="M114" i="21" l="1"/>
  <c r="J74" i="20"/>
  <c r="J71" i="20"/>
  <c r="I86" i="21"/>
  <c r="H86" i="21"/>
  <c r="I19" i="21"/>
  <c r="H19" i="21"/>
  <c r="I20" i="21" l="1"/>
  <c r="H20" i="21"/>
  <c r="I38" i="21"/>
  <c r="I72" i="21" l="1"/>
  <c r="I115" i="21" s="1"/>
  <c r="I48" i="21"/>
  <c r="I116" i="21" s="1"/>
  <c r="H48" i="21"/>
  <c r="H116" i="21" s="1"/>
  <c r="H38" i="21"/>
  <c r="H115" i="21" s="1"/>
  <c r="H87" i="21" l="1"/>
  <c r="I87" i="21"/>
  <c r="I49" i="21"/>
  <c r="H49" i="21"/>
  <c r="H114" i="21" l="1"/>
  <c r="I114" i="21"/>
</calcChain>
</file>

<file path=xl/sharedStrings.xml><?xml version="1.0" encoding="utf-8"?>
<sst xmlns="http://schemas.openxmlformats.org/spreadsheetml/2006/main" count="270" uniqueCount="138">
  <si>
    <t>(En milliers EUR)</t>
  </si>
  <si>
    <t>A.B.</t>
  </si>
  <si>
    <t>PR</t>
  </si>
  <si>
    <t>DESIGNATION DES PRODUITS</t>
  </si>
  <si>
    <t>1-2</t>
  </si>
  <si>
    <t>n°</t>
  </si>
  <si>
    <t>3-4</t>
  </si>
  <si>
    <t>sec</t>
  </si>
  <si>
    <t>ord.</t>
  </si>
  <si>
    <t>TOTAL pour le programme 01</t>
  </si>
  <si>
    <t>TOTAL GENERAL DES RECETTES</t>
  </si>
  <si>
    <t>Total TITRE I - RECETTES COURANTES</t>
  </si>
  <si>
    <t>Total TITRE II - RECETTES DE CAPITAL</t>
  </si>
  <si>
    <t>Total TITRE III - PRODUITS D'EMPRUNTS</t>
  </si>
  <si>
    <t>TOTAUX GENERAUX DES DEPENSES</t>
  </si>
  <si>
    <t>Total TITRE I - DEPENSES COURANTES</t>
  </si>
  <si>
    <t>Total TITRE II - DEPENSES DE CAPITAL</t>
  </si>
  <si>
    <t>Titre I  DEPENSES COURANTES</t>
  </si>
  <si>
    <t>Agence wallonne de l'air et du climat</t>
  </si>
  <si>
    <t>Analyses, études, relations publiques en matière de qualité de l'air</t>
  </si>
  <si>
    <t>Subvention au secteur privé en matière de politique de l'air</t>
  </si>
  <si>
    <t>Exécution du programme Fast Start et interventions dans les projets internationaux en matière de développment durable</t>
  </si>
  <si>
    <t>Subvention pour l'exploitation des réseaux de mesure de la qualité de l'air</t>
  </si>
  <si>
    <t>Subvention aux pouvoirs locaux pour la protection de l'air</t>
  </si>
  <si>
    <t>Subventions de formations dans le cadre des missions de l'Agence</t>
  </si>
  <si>
    <t>Subvention en matériel pour l'exploitation des réseaux de mesure de la qualité de l'air</t>
  </si>
  <si>
    <t>Titre II  DEPENSES EN CAPITAL</t>
  </si>
  <si>
    <t>Achat de matériel de transport - Air</t>
  </si>
  <si>
    <t>Achat de biens meubles et achat de biens meubles spécifiques aux réseaux de mesure de la qualité de l'air</t>
  </si>
  <si>
    <t>Analyses, études, relations publiques en matière de changements climatiques</t>
  </si>
  <si>
    <t>Etudes dont les résultats appartiennent à l'AwAC (climat)</t>
  </si>
  <si>
    <t>Contribution à des organismes internationaux</t>
  </si>
  <si>
    <t>Subventions aux pouvoirs locaux pour la protection du climat</t>
  </si>
  <si>
    <t>Subventions à des universités relatives à la recherche en matière de climat</t>
  </si>
  <si>
    <t>Subventions aux organismes privés pour investissement en matiére de politique climat</t>
  </si>
  <si>
    <t>Subvention aux pouvoirs locaux pour investissements en matière de politique climat</t>
  </si>
  <si>
    <t>Achat de biens incorporels</t>
  </si>
  <si>
    <t>Participations à des organismes publics en vue de financer des investissements en faveur du climat</t>
  </si>
  <si>
    <t>Achats de certificats verts (temporisation)</t>
  </si>
  <si>
    <t>Participations à l'étranger</t>
  </si>
  <si>
    <t>Vente de services à des tiers</t>
  </si>
  <si>
    <t>Titre I   RECETTES COURANTES</t>
  </si>
  <si>
    <t>Redevances perçues dans le cadre des missions de l’Agence</t>
  </si>
  <si>
    <t>Produits divers</t>
  </si>
  <si>
    <t>Dotation de la Région wallonne en matière d'air</t>
  </si>
  <si>
    <t>Prélèvement sur le fonds Environnement - partie "chauffagistes"</t>
  </si>
  <si>
    <t>Contribution du SPW ou des OIP aux projets Fast-start ou aux projets internationaux en matière de développement durable</t>
  </si>
  <si>
    <t>Dotation de la Région wallonne en matière de climat</t>
  </si>
  <si>
    <t>Participation au financement international des politiques climatiques – Cop21</t>
  </si>
  <si>
    <t>Prélèvement sur le fonds Kyoto</t>
  </si>
  <si>
    <t>Transfert de revenus provenant d'autres unités publiques</t>
  </si>
  <si>
    <t>Titre II  RECETTES EN CAPITAL</t>
  </si>
  <si>
    <t xml:space="preserve">Programme 01 </t>
  </si>
  <si>
    <t xml:space="preserve"> Recettes générales</t>
  </si>
  <si>
    <t xml:space="preserve">TOTAL pour le Titre I </t>
  </si>
  <si>
    <t xml:space="preserve">TOTAL pour le Titre II </t>
  </si>
  <si>
    <t>Fonctionnel</t>
  </si>
  <si>
    <t xml:space="preserve">Programme 02 </t>
  </si>
  <si>
    <t>Politique de l'Air</t>
  </si>
  <si>
    <t>TOTAL pour le programme 02</t>
  </si>
  <si>
    <t xml:space="preserve">Programme 03 </t>
  </si>
  <si>
    <t>Politique du Climat</t>
  </si>
  <si>
    <t>TOTAL pour le programme 03</t>
  </si>
  <si>
    <t>Remboursement des rémunérations et allocations du personnel</t>
  </si>
  <si>
    <t>Frais de fonctionnement, moyens de communication, véhicules, frais d'entretien, moyens informatiques spécifiques, documentation, participation à des séminaires et colloques</t>
  </si>
  <si>
    <t>Vente de biens d'investissement y compris des biens incorporels</t>
  </si>
  <si>
    <t>02</t>
  </si>
  <si>
    <t>Remboursement des rémunérations et allocations du personnel - Climat</t>
  </si>
  <si>
    <t>TITRE VI - ORGANISMES</t>
  </si>
  <si>
    <t>Subvention aux ASBL en matière de politique du climat</t>
  </si>
  <si>
    <t>Mise en œuvre de projets bilatéraux internationaux en faveur du climat</t>
  </si>
  <si>
    <t>Cofinancement européen dans le cadre de projets FEDER/Interreg DGO3</t>
  </si>
  <si>
    <t>Cofinancement européen dans le cadre de projets FEDER/Interreg Chef de projet</t>
  </si>
  <si>
    <t>Vente de biens incorporels</t>
  </si>
  <si>
    <t>Subvention ad hoc pour des missions de service public de surveillance de la qualité de l'air confiée à l'AwAC et mise en œuvre par l'ISSeP</t>
  </si>
  <si>
    <t>Remboursement de participations à l'étranger</t>
  </si>
  <si>
    <t xml:space="preserve">Etudes dont les résultats appartiennent à l'AwAC </t>
  </si>
  <si>
    <t>LIBELLES</t>
  </si>
  <si>
    <t>Subvention au secteur privé en matière de politique du climat</t>
  </si>
  <si>
    <t>Prélèvement sur le Fonds Bas carbone et résilience</t>
  </si>
  <si>
    <t>Construction de bâtiments - Stations de mesure de la qualité de l'air</t>
  </si>
  <si>
    <t>C.E.</t>
  </si>
  <si>
    <t>C.L.</t>
  </si>
  <si>
    <t>Code fct</t>
  </si>
  <si>
    <t>Contributions à des organismes internationaux dans le cadre de l'utilisation du Fonds Kyoto - CODE 8</t>
  </si>
  <si>
    <t>Aides à l’investissement aux entreprises privées</t>
  </si>
  <si>
    <t>Dotation PWR climat</t>
  </si>
  <si>
    <t>Dotation PWR Air</t>
  </si>
  <si>
    <t>Code fct.</t>
  </si>
  <si>
    <t>Achat de matériel autre que matériel de transport y compris les licences d'exploitation de logiciels - Climat</t>
  </si>
  <si>
    <t>Etude dans le cadre du PRW - 317 - 114</t>
  </si>
  <si>
    <t>Etudes dans le cadre du PRW (66-317)</t>
  </si>
  <si>
    <t>Subventions à des universités - PRW 65</t>
  </si>
  <si>
    <t>Programme 99</t>
  </si>
  <si>
    <t>Plan de Relance de la Wallonie (PRW)</t>
  </si>
  <si>
    <t>Mettre en place un suivi régional des stocks de carbone dans les sols - PRW-114</t>
  </si>
  <si>
    <t>Etude prévention risques climatiques et sanitaires-PRW-317</t>
  </si>
  <si>
    <t>Développer des indicateurs de pilotage de la transition (PRW - 066)</t>
  </si>
  <si>
    <t>Inciter à la mise en place de techniques innovantes de gestion du CO2 (PRW - 067)</t>
  </si>
  <si>
    <t>Renforcer des outils d’audits nécessaires au monitoring du carbone  - PRW-068</t>
  </si>
  <si>
    <t>TOTAL pour le programme 99</t>
  </si>
  <si>
    <t>Analyser la mise en place d’un système de rémunération des externalités positives des exploitations (PRW -207)</t>
  </si>
  <si>
    <t>Plan Transition Unifs et Hautes écoles et Territoires ruraux (PRW - 065)</t>
  </si>
  <si>
    <t>46</t>
  </si>
  <si>
    <t>10</t>
  </si>
  <si>
    <t xml:space="preserve">46 </t>
  </si>
  <si>
    <t>Etude prévention risques climatiques et sanitaires (PRW-317)</t>
  </si>
  <si>
    <t>Développer des indicateurs de pilotage de la transition (PRW-066)</t>
  </si>
  <si>
    <t>Inciter à la mise en place de techniques innovantes de gestion du CO2 (PRW-067)</t>
  </si>
  <si>
    <t>Mettre en place un suivi régional des stocks de carbone dans les sols (PRW-114)</t>
  </si>
  <si>
    <t>Participation au plan Envies - partie "décret circulation"</t>
  </si>
  <si>
    <t>Transfert de revenus du pouvoir fédéral</t>
  </si>
  <si>
    <t>Développer un cadre législatif Environnement/Santé permanent et les moyens pour la pérennisation et l’amplification du Plan ENVIeS (PRW-128)</t>
  </si>
  <si>
    <t>Subvention Ad Hoc en matériel pour l'exploitation des réseaux de mesure de la qualité de l'air confiée à l'AwAC et mise en œuvre par l'ISSeP</t>
  </si>
  <si>
    <t>Mobilisation de trésorerie</t>
  </si>
  <si>
    <t>NE</t>
  </si>
  <si>
    <t>CO</t>
  </si>
  <si>
    <t>Min. ord.</t>
  </si>
  <si>
    <t>Renforcer des outils d’audits nécessaires au monitoring du carbone (PRW-068)</t>
  </si>
  <si>
    <t>Participation au plan Envies</t>
  </si>
  <si>
    <t>Titre II  RECETTES DE CAPITAL</t>
  </si>
  <si>
    <t>TOTAL pour le Titre II</t>
  </si>
  <si>
    <t>TOTAL pour le Titre I</t>
  </si>
  <si>
    <t>Ajustement</t>
  </si>
  <si>
    <t>Budget initial 2025</t>
  </si>
  <si>
    <t>Budget ajusté 2025</t>
  </si>
  <si>
    <t>Transferts en capital des entreprises</t>
  </si>
  <si>
    <t>Transferts en capital de la Communauté française</t>
  </si>
  <si>
    <t>Budget ajusté des dépenses pour l'année budgétaire 2025</t>
  </si>
  <si>
    <t>Budget ajusté des recettes pour l'année budgétaire 2025</t>
  </si>
  <si>
    <t>Crédits initiaux 2025</t>
  </si>
  <si>
    <t>Crédits ajustés 2025</t>
  </si>
  <si>
    <t>Inciter à la mise en place de techniques innovantes de gestion du CO2 - Universités (PRW - 067)</t>
  </si>
  <si>
    <t>Inciter à la mise en place de techniques innovantes de gestion du CO2 - Intercommunale (PRW - 067)</t>
  </si>
  <si>
    <t>Transfert au pouvoir institutionnel (PRW-067)</t>
  </si>
  <si>
    <t>Transferts de revenus vers le pouvoir fédéral</t>
  </si>
  <si>
    <t>Transferts de revenus vers des unités interrégionales</t>
  </si>
  <si>
    <t>Subventions d’exploitations aux entreprises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</si>
</sst>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00000"/>
    <numFmt numFmtId="166" formatCode="###,##0.0&quot; &quot;;\-\ ###,##0.0&quot; &quot;;0&quot;  &quot;"/>
    <numFmt numFmtId="167" formatCode="###,##0&quot; &quot;;\-###,##0&quot; &quot;;&quot;—  &quot;"/>
  </numFmts>
  <fonts count="22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</font>
    <font>
      <b/>
      <i/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name val="Times New Roman"/>
      <family val="1"/>
    </font>
    <font>
      <b/>
      <i/>
      <sz val="11"/>
      <color theme="1"/>
      <name val="Times New Roman"/>
      <family val="1"/>
    </font>
    <font>
      <i/>
      <sz val="12"/>
      <name val="Times New Roman"/>
      <family val="1"/>
    </font>
    <font>
      <b/>
      <i/>
      <sz val="14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72">
    <xf numFmtId="0" fontId="0" fillId="0" borderId="0" xfId="0"/>
    <xf numFmtId="0" fontId="0" fillId="0" borderId="0" xfId="0" applyFill="1"/>
    <xf numFmtId="164" fontId="8" fillId="0" borderId="2" xfId="1" applyNumberFormat="1" applyFont="1" applyFill="1" applyBorder="1" applyAlignment="1">
      <alignment horizontal="centerContinuous"/>
    </xf>
    <xf numFmtId="164" fontId="8" fillId="0" borderId="6" xfId="1" applyNumberFormat="1" applyFont="1" applyFill="1" applyBorder="1" applyAlignment="1">
      <alignment horizontal="left"/>
    </xf>
    <xf numFmtId="164" fontId="10" fillId="0" borderId="9" xfId="0" applyNumberFormat="1" applyFont="1" applyFill="1" applyBorder="1" applyAlignment="1">
      <alignment horizontal="center" vertical="top" wrapText="1"/>
    </xf>
    <xf numFmtId="164" fontId="10" fillId="0" borderId="10" xfId="0" applyNumberFormat="1" applyFont="1" applyFill="1" applyBorder="1" applyAlignment="1">
      <alignment horizontal="center" vertical="top" wrapText="1"/>
    </xf>
    <xf numFmtId="164" fontId="10" fillId="0" borderId="16" xfId="0" applyNumberFormat="1" applyFont="1" applyFill="1" applyBorder="1" applyAlignment="1">
      <alignment horizontal="center" vertical="top" wrapText="1"/>
    </xf>
    <xf numFmtId="164" fontId="10" fillId="0" borderId="0" xfId="0" applyNumberFormat="1" applyFont="1" applyFill="1" applyBorder="1" applyAlignment="1">
      <alignment horizontal="center" vertical="top" wrapText="1"/>
    </xf>
    <xf numFmtId="164" fontId="10" fillId="0" borderId="17" xfId="0" applyNumberFormat="1" applyFont="1" applyFill="1" applyBorder="1" applyAlignment="1">
      <alignment horizontal="center" vertical="top" wrapText="1"/>
    </xf>
    <xf numFmtId="164" fontId="10" fillId="0" borderId="13" xfId="0" applyNumberFormat="1" applyFont="1" applyFill="1" applyBorder="1" applyAlignment="1">
      <alignment horizontal="center" vertical="top" wrapText="1"/>
    </xf>
    <xf numFmtId="0" fontId="15" fillId="0" borderId="13" xfId="0" applyFont="1" applyFill="1" applyBorder="1" applyAlignment="1">
      <alignment horizontal="center" vertical="top" wrapText="1"/>
    </xf>
    <xf numFmtId="164" fontId="10" fillId="0" borderId="19" xfId="0" applyNumberFormat="1" applyFont="1" applyFill="1" applyBorder="1" applyAlignment="1">
      <alignment horizontal="center" vertical="top" wrapText="1"/>
    </xf>
    <xf numFmtId="164" fontId="10" fillId="0" borderId="3" xfId="0" applyNumberFormat="1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right" vertical="top" wrapText="1"/>
    </xf>
    <xf numFmtId="0" fontId="9" fillId="0" borderId="0" xfId="1" applyFont="1" applyFill="1" applyBorder="1" applyAlignment="1">
      <alignment horizontal="center" vertical="center" wrapText="1"/>
    </xf>
    <xf numFmtId="164" fontId="8" fillId="0" borderId="4" xfId="1" applyNumberFormat="1" applyFont="1" applyFill="1" applyBorder="1" applyAlignment="1">
      <alignment horizontal="centerContinuous"/>
    </xf>
    <xf numFmtId="0" fontId="9" fillId="0" borderId="9" xfId="1" applyFont="1" applyFill="1" applyBorder="1" applyAlignment="1">
      <alignment horizontal="center" vertical="center" wrapText="1"/>
    </xf>
    <xf numFmtId="3" fontId="11" fillId="0" borderId="24" xfId="1" applyNumberFormat="1" applyFont="1" applyFill="1" applyBorder="1" applyAlignment="1">
      <alignment vertical="center"/>
    </xf>
    <xf numFmtId="3" fontId="11" fillId="0" borderId="25" xfId="1" applyNumberFormat="1" applyFont="1" applyFill="1" applyBorder="1" applyAlignment="1">
      <alignment vertical="center"/>
    </xf>
    <xf numFmtId="0" fontId="17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19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 wrapText="1"/>
    </xf>
    <xf numFmtId="3" fontId="11" fillId="0" borderId="1" xfId="1" applyNumberFormat="1" applyFont="1" applyFill="1" applyBorder="1" applyAlignment="1">
      <alignment vertical="center"/>
    </xf>
    <xf numFmtId="0" fontId="19" fillId="0" borderId="0" xfId="1" applyFont="1" applyFill="1" applyBorder="1" applyAlignment="1">
      <alignment horizontal="right" vertical="center" wrapText="1"/>
    </xf>
    <xf numFmtId="0" fontId="17" fillId="0" borderId="0" xfId="1" applyFont="1" applyFill="1" applyBorder="1" applyAlignment="1">
      <alignment horizontal="right" vertical="center" wrapText="1"/>
    </xf>
    <xf numFmtId="3" fontId="17" fillId="0" borderId="1" xfId="1" applyNumberFormat="1" applyFont="1" applyFill="1" applyBorder="1" applyAlignment="1">
      <alignment vertical="center"/>
    </xf>
    <xf numFmtId="3" fontId="17" fillId="0" borderId="5" xfId="1" applyNumberFormat="1" applyFont="1" applyFill="1" applyBorder="1" applyAlignment="1">
      <alignment vertical="center"/>
    </xf>
    <xf numFmtId="3" fontId="17" fillId="0" borderId="25" xfId="1" applyNumberFormat="1" applyFont="1" applyFill="1" applyBorder="1" applyAlignment="1">
      <alignment vertical="center"/>
    </xf>
    <xf numFmtId="0" fontId="20" fillId="0" borderId="0" xfId="1" applyFont="1" applyFill="1" applyBorder="1" applyAlignment="1">
      <alignment horizontal="center" vertical="center" wrapText="1"/>
    </xf>
    <xf numFmtId="3" fontId="0" fillId="0" borderId="0" xfId="0" applyNumberFormat="1" applyFill="1"/>
    <xf numFmtId="164" fontId="8" fillId="0" borderId="6" xfId="1" applyNumberFormat="1" applyFont="1" applyFill="1" applyBorder="1" applyAlignment="1">
      <alignment horizontal="centerContinuous"/>
    </xf>
    <xf numFmtId="0" fontId="0" fillId="0" borderId="0" xfId="0" applyAlignment="1">
      <alignment horizontal="left"/>
    </xf>
    <xf numFmtId="0" fontId="18" fillId="0" borderId="20" xfId="0" applyFont="1" applyFill="1" applyBorder="1" applyAlignment="1">
      <alignment horizontal="right" vertical="top" wrapText="1"/>
    </xf>
    <xf numFmtId="0" fontId="11" fillId="0" borderId="13" xfId="1" applyFont="1" applyFill="1" applyBorder="1" applyAlignment="1">
      <alignment horizontal="justify" vertical="center" wrapText="1"/>
    </xf>
    <xf numFmtId="0" fontId="0" fillId="0" borderId="0" xfId="0"/>
    <xf numFmtId="164" fontId="10" fillId="0" borderId="0" xfId="0" applyNumberFormat="1" applyFont="1" applyFill="1" applyBorder="1" applyAlignment="1">
      <alignment horizontal="center" vertical="top" wrapText="1"/>
    </xf>
    <xf numFmtId="164" fontId="10" fillId="0" borderId="13" xfId="0" applyNumberFormat="1" applyFont="1" applyFill="1" applyBorder="1" applyAlignment="1">
      <alignment horizontal="center" vertical="top" wrapText="1"/>
    </xf>
    <xf numFmtId="0" fontId="19" fillId="0" borderId="13" xfId="1" applyFont="1" applyFill="1" applyBorder="1" applyAlignment="1">
      <alignment horizontal="center" vertical="center" wrapText="1"/>
    </xf>
    <xf numFmtId="0" fontId="11" fillId="0" borderId="13" xfId="1" applyFont="1" applyFill="1" applyBorder="1" applyAlignment="1">
      <alignment vertical="center" wrapText="1"/>
    </xf>
    <xf numFmtId="164" fontId="8" fillId="0" borderId="27" xfId="1" applyNumberFormat="1" applyFont="1" applyFill="1" applyBorder="1" applyAlignment="1">
      <alignment horizontal="centerContinuous"/>
    </xf>
    <xf numFmtId="164" fontId="8" fillId="0" borderId="28" xfId="1" applyNumberFormat="1" applyFont="1" applyFill="1" applyBorder="1" applyAlignment="1">
      <alignment horizontal="centerContinuous"/>
    </xf>
    <xf numFmtId="164" fontId="8" fillId="0" borderId="29" xfId="1" applyNumberFormat="1" applyFont="1" applyFill="1" applyBorder="1" applyAlignment="1">
      <alignment horizontal="centerContinuous"/>
    </xf>
    <xf numFmtId="3" fontId="11" fillId="0" borderId="30" xfId="1" applyNumberFormat="1" applyFont="1" applyFill="1" applyBorder="1" applyAlignment="1">
      <alignment vertical="center"/>
    </xf>
    <xf numFmtId="3" fontId="11" fillId="0" borderId="23" xfId="1" applyNumberFormat="1" applyFont="1" applyFill="1" applyBorder="1" applyAlignment="1">
      <alignment vertical="center"/>
    </xf>
    <xf numFmtId="3" fontId="11" fillId="0" borderId="31" xfId="1" applyNumberFormat="1" applyFont="1" applyFill="1" applyBorder="1" applyAlignment="1">
      <alignment vertical="center"/>
    </xf>
    <xf numFmtId="3" fontId="17" fillId="0" borderId="31" xfId="1" applyNumberFormat="1" applyFont="1" applyFill="1" applyBorder="1" applyAlignment="1">
      <alignment vertical="center"/>
    </xf>
    <xf numFmtId="3" fontId="11" fillId="0" borderId="32" xfId="1" applyNumberFormat="1" applyFont="1" applyFill="1" applyBorder="1" applyAlignment="1">
      <alignment vertical="center"/>
    </xf>
    <xf numFmtId="3" fontId="17" fillId="0" borderId="4" xfId="1" applyNumberFormat="1" applyFont="1" applyFill="1" applyBorder="1" applyAlignment="1">
      <alignment vertical="center"/>
    </xf>
    <xf numFmtId="3" fontId="17" fillId="0" borderId="23" xfId="1" applyNumberFormat="1" applyFont="1" applyFill="1" applyBorder="1" applyAlignment="1">
      <alignment vertical="center"/>
    </xf>
    <xf numFmtId="0" fontId="10" fillId="0" borderId="13" xfId="1" applyFont="1" applyBorder="1" applyAlignment="1">
      <alignment horizontal="justify" vertical="top" wrapText="1"/>
    </xf>
    <xf numFmtId="3" fontId="17" fillId="0" borderId="32" xfId="1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165" fontId="10" fillId="0" borderId="10" xfId="1" applyNumberFormat="1" applyFont="1" applyFill="1" applyBorder="1" applyAlignment="1">
      <alignment horizontal="center" vertical="top" wrapText="1"/>
    </xf>
    <xf numFmtId="165" fontId="10" fillId="0" borderId="13" xfId="1" applyNumberFormat="1" applyFont="1" applyFill="1" applyBorder="1" applyAlignment="1">
      <alignment horizontal="center" vertical="top" wrapText="1"/>
    </xf>
    <xf numFmtId="165" fontId="10" fillId="0" borderId="18" xfId="1" applyNumberFormat="1" applyFont="1" applyFill="1" applyBorder="1" applyAlignment="1">
      <alignment horizontal="center" vertical="top" wrapText="1"/>
    </xf>
    <xf numFmtId="165" fontId="10" fillId="0" borderId="3" xfId="1" applyNumberFormat="1" applyFont="1" applyFill="1" applyBorder="1" applyAlignment="1">
      <alignment horizontal="center" vertical="top" wrapText="1"/>
    </xf>
    <xf numFmtId="0" fontId="19" fillId="0" borderId="17" xfId="1" applyFont="1" applyFill="1" applyBorder="1" applyAlignment="1">
      <alignment horizontal="right" vertical="center" wrapText="1"/>
    </xf>
    <xf numFmtId="3" fontId="11" fillId="0" borderId="25" xfId="1" applyNumberFormat="1" applyFont="1" applyFill="1" applyBorder="1" applyAlignment="1">
      <alignment vertical="top"/>
    </xf>
    <xf numFmtId="3" fontId="11" fillId="0" borderId="23" xfId="1" applyNumberFormat="1" applyFont="1" applyFill="1" applyBorder="1" applyAlignment="1">
      <alignment vertical="top"/>
    </xf>
    <xf numFmtId="3" fontId="11" fillId="0" borderId="17" xfId="1" applyNumberFormat="1" applyFont="1" applyFill="1" applyBorder="1" applyAlignment="1">
      <alignment vertical="top"/>
    </xf>
    <xf numFmtId="3" fontId="11" fillId="0" borderId="25" xfId="1" applyNumberFormat="1" applyFont="1" applyFill="1" applyBorder="1" applyAlignment="1">
      <alignment horizontal="right" vertical="top"/>
    </xf>
    <xf numFmtId="3" fontId="11" fillId="0" borderId="23" xfId="1" applyNumberFormat="1" applyFont="1" applyFill="1" applyBorder="1" applyAlignment="1">
      <alignment horizontal="right" vertical="top"/>
    </xf>
    <xf numFmtId="164" fontId="8" fillId="0" borderId="34" xfId="1" applyNumberFormat="1" applyFont="1" applyFill="1" applyBorder="1" applyAlignment="1">
      <alignment horizontal="centerContinuous"/>
    </xf>
    <xf numFmtId="164" fontId="8" fillId="0" borderId="35" xfId="1" applyNumberFormat="1" applyFont="1" applyFill="1" applyBorder="1" applyAlignment="1">
      <alignment horizontal="left"/>
    </xf>
    <xf numFmtId="164" fontId="8" fillId="0" borderId="33" xfId="1" applyNumberFormat="1" applyFont="1" applyFill="1" applyBorder="1" applyAlignment="1">
      <alignment horizontal="centerContinuous"/>
    </xf>
    <xf numFmtId="164" fontId="11" fillId="0" borderId="13" xfId="0" applyNumberFormat="1" applyFont="1" applyFill="1" applyBorder="1" applyAlignment="1">
      <alignment horizontal="center" vertical="top" wrapText="1"/>
    </xf>
    <xf numFmtId="165" fontId="11" fillId="0" borderId="13" xfId="1" applyNumberFormat="1" applyFont="1" applyFill="1" applyBorder="1" applyAlignment="1">
      <alignment horizontal="center" vertical="top" wrapText="1"/>
    </xf>
    <xf numFmtId="164" fontId="11" fillId="0" borderId="16" xfId="0" applyNumberFormat="1" applyFont="1" applyFill="1" applyBorder="1" applyAlignment="1">
      <alignment horizontal="center" vertical="top" wrapText="1"/>
    </xf>
    <xf numFmtId="164" fontId="11" fillId="0" borderId="0" xfId="0" applyNumberFormat="1" applyFont="1" applyFill="1" applyBorder="1" applyAlignment="1">
      <alignment horizontal="center" vertical="top" wrapText="1"/>
    </xf>
    <xf numFmtId="164" fontId="11" fillId="0" borderId="17" xfId="0" applyNumberFormat="1" applyFont="1" applyFill="1" applyBorder="1" applyAlignment="1">
      <alignment horizontal="center" vertical="top" wrapText="1"/>
    </xf>
    <xf numFmtId="0" fontId="11" fillId="0" borderId="13" xfId="1" applyFont="1" applyFill="1" applyBorder="1" applyAlignment="1">
      <alignment horizontal="justify" vertical="top" wrapText="1"/>
    </xf>
    <xf numFmtId="0" fontId="11" fillId="0" borderId="13" xfId="1" applyFont="1" applyFill="1" applyBorder="1" applyAlignment="1">
      <alignment horizontal="left" vertical="top" wrapText="1"/>
    </xf>
    <xf numFmtId="164" fontId="11" fillId="0" borderId="13" xfId="0" applyNumberFormat="1" applyFont="1" applyBorder="1" applyAlignment="1">
      <alignment horizontal="center" vertical="top" wrapText="1"/>
    </xf>
    <xf numFmtId="164" fontId="11" fillId="0" borderId="16" xfId="0" applyNumberFormat="1" applyFont="1" applyBorder="1" applyAlignment="1">
      <alignment horizontal="center" vertical="top" wrapText="1"/>
    </xf>
    <xf numFmtId="164" fontId="11" fillId="0" borderId="0" xfId="0" applyNumberFormat="1" applyFont="1" applyAlignment="1">
      <alignment horizontal="center" vertical="top" wrapText="1"/>
    </xf>
    <xf numFmtId="164" fontId="11" fillId="0" borderId="17" xfId="0" applyNumberFormat="1" applyFont="1" applyBorder="1" applyAlignment="1">
      <alignment horizontal="center" vertical="top" wrapText="1"/>
    </xf>
    <xf numFmtId="165" fontId="11" fillId="0" borderId="13" xfId="1" applyNumberFormat="1" applyFont="1" applyBorder="1" applyAlignment="1">
      <alignment horizontal="center" vertical="top" wrapText="1"/>
    </xf>
    <xf numFmtId="0" fontId="11" fillId="0" borderId="13" xfId="1" applyFont="1" applyBorder="1" applyAlignment="1">
      <alignment horizontal="justify" vertical="top" wrapText="1"/>
    </xf>
    <xf numFmtId="164" fontId="10" fillId="0" borderId="13" xfId="0" applyNumberFormat="1" applyFont="1" applyBorder="1" applyAlignment="1">
      <alignment horizontal="center" vertical="top" wrapText="1"/>
    </xf>
    <xf numFmtId="164" fontId="10" fillId="0" borderId="0" xfId="0" applyNumberFormat="1" applyFont="1" applyAlignment="1">
      <alignment horizontal="center" vertical="top" wrapText="1"/>
    </xf>
    <xf numFmtId="165" fontId="10" fillId="0" borderId="13" xfId="1" applyNumberFormat="1" applyFont="1" applyBorder="1" applyAlignment="1">
      <alignment horizontal="center" vertical="top" wrapText="1"/>
    </xf>
    <xf numFmtId="3" fontId="11" fillId="0" borderId="25" xfId="1" applyNumberFormat="1" applyFont="1" applyBorder="1" applyAlignment="1">
      <alignment vertical="top"/>
    </xf>
    <xf numFmtId="0" fontId="11" fillId="0" borderId="0" xfId="1" applyFont="1" applyBorder="1" applyAlignment="1">
      <alignment horizontal="justify" vertical="top" wrapText="1"/>
    </xf>
    <xf numFmtId="3" fontId="11" fillId="0" borderId="17" xfId="1" applyNumberFormat="1" applyFont="1" applyFill="1" applyBorder="1" applyAlignment="1">
      <alignment vertical="center"/>
    </xf>
    <xf numFmtId="164" fontId="11" fillId="0" borderId="0" xfId="0" applyNumberFormat="1" applyFont="1" applyBorder="1" applyAlignment="1">
      <alignment horizontal="center" vertical="top" wrapText="1"/>
    </xf>
    <xf numFmtId="3" fontId="17" fillId="0" borderId="25" xfId="1" applyNumberFormat="1" applyFont="1" applyBorder="1" applyAlignment="1">
      <alignment vertical="center"/>
    </xf>
    <xf numFmtId="0" fontId="15" fillId="0" borderId="13" xfId="0" applyFont="1" applyBorder="1" applyAlignment="1">
      <alignment horizontal="center" vertical="top" wrapText="1"/>
    </xf>
    <xf numFmtId="3" fontId="11" fillId="0" borderId="25" xfId="1" applyNumberFormat="1" applyFont="1" applyBorder="1" applyAlignment="1">
      <alignment vertical="center"/>
    </xf>
    <xf numFmtId="3" fontId="11" fillId="0" borderId="1" xfId="1" applyNumberFormat="1" applyFont="1" applyBorder="1" applyAlignment="1">
      <alignment vertical="center"/>
    </xf>
    <xf numFmtId="0" fontId="19" fillId="0" borderId="13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left" vertical="center" wrapText="1"/>
    </xf>
    <xf numFmtId="3" fontId="17" fillId="0" borderId="1" xfId="1" applyNumberFormat="1" applyFont="1" applyBorder="1" applyAlignment="1">
      <alignment vertical="center"/>
    </xf>
    <xf numFmtId="3" fontId="17" fillId="0" borderId="5" xfId="1" applyNumberFormat="1" applyFont="1" applyBorder="1" applyAlignment="1">
      <alignment vertical="center"/>
    </xf>
    <xf numFmtId="164" fontId="10" fillId="0" borderId="0" xfId="0" applyNumberFormat="1" applyFont="1" applyBorder="1" applyAlignment="1">
      <alignment horizontal="center" vertical="top" wrapText="1"/>
    </xf>
    <xf numFmtId="0" fontId="17" fillId="0" borderId="0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left" vertical="center" wrapText="1"/>
    </xf>
    <xf numFmtId="0" fontId="19" fillId="0" borderId="0" xfId="1" applyFont="1" applyBorder="1" applyAlignment="1">
      <alignment horizontal="center" vertical="center" wrapText="1"/>
    </xf>
    <xf numFmtId="0" fontId="17" fillId="0" borderId="0" xfId="1" applyFont="1" applyBorder="1" applyAlignment="1">
      <alignment horizontal="right" vertical="center" wrapText="1"/>
    </xf>
    <xf numFmtId="0" fontId="19" fillId="0" borderId="0" xfId="1" applyFont="1" applyBorder="1" applyAlignment="1">
      <alignment horizontal="right" vertical="center" wrapText="1"/>
    </xf>
    <xf numFmtId="164" fontId="10" fillId="0" borderId="26" xfId="0" applyNumberFormat="1" applyFont="1" applyFill="1" applyBorder="1" applyAlignment="1">
      <alignment horizontal="center" vertical="top" wrapText="1"/>
    </xf>
    <xf numFmtId="164" fontId="10" fillId="0" borderId="41" xfId="0" applyNumberFormat="1" applyFont="1" applyFill="1" applyBorder="1" applyAlignment="1">
      <alignment horizontal="center" vertical="top" wrapText="1"/>
    </xf>
    <xf numFmtId="165" fontId="10" fillId="0" borderId="26" xfId="1" applyNumberFormat="1" applyFont="1" applyFill="1" applyBorder="1" applyAlignment="1">
      <alignment horizontal="center" vertical="top" wrapText="1"/>
    </xf>
    <xf numFmtId="0" fontId="18" fillId="0" borderId="41" xfId="0" applyFont="1" applyFill="1" applyBorder="1" applyAlignment="1">
      <alignment horizontal="right" vertical="top" wrapText="1"/>
    </xf>
    <xf numFmtId="3" fontId="17" fillId="0" borderId="42" xfId="1" applyNumberFormat="1" applyFont="1" applyFill="1" applyBorder="1" applyAlignment="1">
      <alignment vertical="center"/>
    </xf>
    <xf numFmtId="3" fontId="17" fillId="0" borderId="33" xfId="1" applyNumberFormat="1" applyFont="1" applyFill="1" applyBorder="1" applyAlignment="1">
      <alignment vertical="center"/>
    </xf>
    <xf numFmtId="164" fontId="10" fillId="0" borderId="16" xfId="0" applyNumberFormat="1" applyFont="1" applyBorder="1" applyAlignment="1">
      <alignment horizontal="center" vertical="top" wrapText="1"/>
    </xf>
    <xf numFmtId="164" fontId="10" fillId="0" borderId="17" xfId="0" applyNumberFormat="1" applyFont="1" applyBorder="1" applyAlignment="1">
      <alignment horizontal="center" vertical="top" wrapText="1"/>
    </xf>
    <xf numFmtId="0" fontId="17" fillId="0" borderId="17" xfId="1" applyFont="1" applyFill="1" applyBorder="1" applyAlignment="1">
      <alignment horizontal="right" vertical="center" wrapText="1"/>
    </xf>
    <xf numFmtId="3" fontId="11" fillId="0" borderId="25" xfId="1" applyNumberFormat="1" applyFont="1" applyBorder="1" applyAlignment="1">
      <alignment vertical="top" wrapText="1"/>
    </xf>
    <xf numFmtId="3" fontId="11" fillId="0" borderId="23" xfId="1" applyNumberFormat="1" applyFont="1" applyFill="1" applyBorder="1" applyAlignment="1">
      <alignment vertical="top" wrapText="1"/>
    </xf>
    <xf numFmtId="0" fontId="19" fillId="0" borderId="13" xfId="1" applyFont="1" applyFill="1" applyBorder="1" applyAlignment="1">
      <alignment horizontal="right" vertical="center" wrapText="1"/>
    </xf>
    <xf numFmtId="0" fontId="0" fillId="0" borderId="0" xfId="0" applyFill="1" applyAlignment="1">
      <alignment wrapText="1" shrinkToFit="1"/>
    </xf>
    <xf numFmtId="0" fontId="0" fillId="0" borderId="0" xfId="0" applyFill="1" applyAlignment="1">
      <alignment horizontal="center"/>
    </xf>
    <xf numFmtId="0" fontId="11" fillId="0" borderId="13" xfId="1" applyFont="1" applyFill="1" applyBorder="1" applyAlignment="1">
      <alignment horizontal="center" vertical="top"/>
    </xf>
    <xf numFmtId="0" fontId="11" fillId="0" borderId="3" xfId="1" applyFont="1" applyFill="1" applyBorder="1" applyAlignment="1">
      <alignment horizontal="center" vertical="top"/>
    </xf>
    <xf numFmtId="0" fontId="11" fillId="0" borderId="26" xfId="1" applyFont="1" applyFill="1" applyBorder="1" applyAlignment="1">
      <alignment horizontal="center" vertical="top"/>
    </xf>
    <xf numFmtId="164" fontId="11" fillId="0" borderId="0" xfId="0" applyNumberFormat="1" applyFont="1" applyFill="1" applyAlignment="1">
      <alignment horizontal="center" vertical="top" wrapText="1"/>
    </xf>
    <xf numFmtId="164" fontId="11" fillId="0" borderId="13" xfId="0" applyNumberFormat="1" applyFont="1" applyFill="1" applyBorder="1" applyAlignment="1">
      <alignment horizontal="left" vertical="top" wrapText="1"/>
    </xf>
    <xf numFmtId="164" fontId="11" fillId="0" borderId="0" xfId="0" applyNumberFormat="1" applyFont="1" applyFill="1" applyBorder="1" applyAlignment="1">
      <alignment horizontal="left" vertical="top" wrapText="1"/>
    </xf>
    <xf numFmtId="164" fontId="11" fillId="0" borderId="0" xfId="0" quotePrefix="1" applyNumberFormat="1" applyFont="1" applyFill="1" applyBorder="1" applyAlignment="1">
      <alignment horizontal="left" vertical="top" wrapText="1"/>
    </xf>
    <xf numFmtId="3" fontId="17" fillId="0" borderId="17" xfId="1" applyNumberFormat="1" applyFont="1" applyFill="1" applyBorder="1" applyAlignment="1">
      <alignment vertical="center"/>
    </xf>
    <xf numFmtId="0" fontId="19" fillId="0" borderId="13" xfId="1" applyFont="1" applyBorder="1" applyAlignment="1">
      <alignment horizontal="right" vertical="center" wrapText="1"/>
    </xf>
    <xf numFmtId="0" fontId="11" fillId="0" borderId="0" xfId="1" applyFont="1" applyFill="1" applyBorder="1" applyAlignment="1">
      <alignment horizontal="justify" vertical="top" wrapText="1"/>
    </xf>
    <xf numFmtId="0" fontId="11" fillId="0" borderId="18" xfId="1" applyFont="1" applyFill="1" applyBorder="1" applyAlignment="1">
      <alignment horizontal="center" vertical="top"/>
    </xf>
    <xf numFmtId="0" fontId="12" fillId="0" borderId="16" xfId="0" applyFont="1" applyFill="1" applyBorder="1" applyAlignment="1">
      <alignment vertical="top" wrapText="1"/>
    </xf>
    <xf numFmtId="0" fontId="13" fillId="0" borderId="16" xfId="0" applyFont="1" applyFill="1" applyBorder="1" applyAlignment="1">
      <alignment horizontal="center" vertical="top" wrapText="1"/>
    </xf>
    <xf numFmtId="0" fontId="14" fillId="0" borderId="16" xfId="0" applyFont="1" applyFill="1" applyBorder="1" applyAlignment="1">
      <alignment horizontal="center" vertical="top" wrapText="1"/>
    </xf>
    <xf numFmtId="0" fontId="15" fillId="0" borderId="16" xfId="0" applyFont="1" applyFill="1" applyBorder="1" applyAlignment="1">
      <alignment horizontal="center" vertical="top" wrapText="1"/>
    </xf>
    <xf numFmtId="0" fontId="11" fillId="0" borderId="16" xfId="1" applyFont="1" applyBorder="1" applyAlignment="1">
      <alignment horizontal="justify" vertical="center" wrapText="1"/>
    </xf>
    <xf numFmtId="0" fontId="10" fillId="0" borderId="16" xfId="1" applyFont="1" applyBorder="1" applyAlignment="1">
      <alignment horizontal="justify" vertical="top" wrapText="1"/>
    </xf>
    <xf numFmtId="0" fontId="11" fillId="0" borderId="16" xfId="1" applyFont="1" applyBorder="1" applyAlignment="1">
      <alignment horizontal="justify" vertical="top" wrapText="1"/>
    </xf>
    <xf numFmtId="0" fontId="11" fillId="0" borderId="16" xfId="1" applyFont="1" applyFill="1" applyBorder="1" applyAlignment="1">
      <alignment horizontal="justify" vertical="top" wrapText="1"/>
    </xf>
    <xf numFmtId="0" fontId="11" fillId="0" borderId="16" xfId="1" applyFont="1" applyFill="1" applyBorder="1" applyAlignment="1">
      <alignment horizontal="justify" vertical="center" wrapText="1"/>
    </xf>
    <xf numFmtId="0" fontId="16" fillId="0" borderId="16" xfId="0" applyFont="1" applyFill="1" applyBorder="1" applyAlignment="1">
      <alignment horizontal="right" vertical="top" wrapText="1"/>
    </xf>
    <xf numFmtId="0" fontId="14" fillId="0" borderId="16" xfId="0" applyFont="1" applyFill="1" applyBorder="1" applyAlignment="1">
      <alignment horizontal="right"/>
    </xf>
    <xf numFmtId="0" fontId="15" fillId="0" borderId="16" xfId="0" applyFont="1" applyBorder="1" applyAlignment="1">
      <alignment horizontal="center" vertical="top" wrapText="1"/>
    </xf>
    <xf numFmtId="0" fontId="12" fillId="0" borderId="16" xfId="0" applyFont="1" applyBorder="1" applyAlignment="1">
      <alignment vertical="top" wrapText="1"/>
    </xf>
    <xf numFmtId="0" fontId="7" fillId="0" borderId="16" xfId="1" applyFont="1" applyBorder="1" applyAlignment="1">
      <alignment horizontal="center" vertical="center" wrapText="1"/>
    </xf>
    <xf numFmtId="0" fontId="21" fillId="0" borderId="16" xfId="2" applyFont="1" applyBorder="1" applyAlignment="1">
      <alignment vertical="top"/>
    </xf>
    <xf numFmtId="0" fontId="21" fillId="0" borderId="16" xfId="2" applyFont="1" applyBorder="1" applyAlignment="1">
      <alignment vertical="top" wrapText="1"/>
    </xf>
    <xf numFmtId="0" fontId="21" fillId="0" borderId="16" xfId="2" applyFont="1" applyFill="1" applyBorder="1" applyAlignment="1">
      <alignment vertical="top" wrapText="1"/>
    </xf>
    <xf numFmtId="0" fontId="16" fillId="0" borderId="16" xfId="0" applyFont="1" applyBorder="1" applyAlignment="1">
      <alignment horizontal="right" vertical="top" wrapText="1"/>
    </xf>
    <xf numFmtId="0" fontId="1" fillId="0" borderId="16" xfId="2" applyBorder="1"/>
    <xf numFmtId="0" fontId="14" fillId="0" borderId="16" xfId="0" applyFont="1" applyBorder="1" applyAlignment="1">
      <alignment horizontal="right"/>
    </xf>
    <xf numFmtId="0" fontId="12" fillId="0" borderId="11" xfId="0" applyFont="1" applyFill="1" applyBorder="1"/>
    <xf numFmtId="0" fontId="11" fillId="0" borderId="46" xfId="1" applyFont="1" applyBorder="1" applyAlignment="1">
      <alignment horizontal="justify" vertical="center" wrapText="1"/>
    </xf>
    <xf numFmtId="0" fontId="10" fillId="0" borderId="46" xfId="1" applyFont="1" applyBorder="1" applyAlignment="1">
      <alignment horizontal="justify" vertical="top" wrapText="1"/>
    </xf>
    <xf numFmtId="0" fontId="11" fillId="0" borderId="46" xfId="1" applyFont="1" applyBorder="1" applyAlignment="1">
      <alignment horizontal="justify" vertical="top" wrapText="1"/>
    </xf>
    <xf numFmtId="0" fontId="11" fillId="0" borderId="46" xfId="1" applyFont="1" applyFill="1" applyBorder="1" applyAlignment="1">
      <alignment horizontal="justify" vertical="top" wrapText="1"/>
    </xf>
    <xf numFmtId="0" fontId="11" fillId="0" borderId="46" xfId="1" applyFont="1" applyFill="1" applyBorder="1" applyAlignment="1">
      <alignment horizontal="justify" vertical="center" wrapText="1"/>
    </xf>
    <xf numFmtId="3" fontId="11" fillId="0" borderId="47" xfId="1" applyNumberFormat="1" applyFont="1" applyFill="1" applyBorder="1" applyAlignment="1">
      <alignment vertical="center"/>
    </xf>
    <xf numFmtId="0" fontId="12" fillId="0" borderId="46" xfId="0" applyFont="1" applyFill="1" applyBorder="1" applyAlignment="1">
      <alignment vertical="top" wrapText="1"/>
    </xf>
    <xf numFmtId="0" fontId="7" fillId="0" borderId="46" xfId="1" applyFont="1" applyFill="1" applyBorder="1" applyAlignment="1">
      <alignment horizontal="center" vertical="center" wrapText="1"/>
    </xf>
    <xf numFmtId="0" fontId="11" fillId="0" borderId="45" xfId="1" applyFont="1" applyFill="1" applyBorder="1" applyAlignment="1">
      <alignment horizontal="justify" vertical="center" wrapText="1"/>
    </xf>
    <xf numFmtId="164" fontId="10" fillId="0" borderId="18" xfId="0" applyNumberFormat="1" applyFont="1" applyFill="1" applyBorder="1" applyAlignment="1">
      <alignment horizontal="center" vertical="top" wrapText="1"/>
    </xf>
    <xf numFmtId="164" fontId="10" fillId="0" borderId="11" xfId="0" applyNumberFormat="1" applyFont="1" applyFill="1" applyBorder="1" applyAlignment="1">
      <alignment horizontal="center" vertical="top" wrapText="1"/>
    </xf>
    <xf numFmtId="164" fontId="10" fillId="0" borderId="12" xfId="0" applyNumberFormat="1" applyFont="1" applyFill="1" applyBorder="1" applyAlignment="1">
      <alignment horizontal="center" vertical="top" wrapText="1"/>
    </xf>
    <xf numFmtId="164" fontId="10" fillId="0" borderId="22" xfId="0" applyNumberFormat="1" applyFont="1" applyFill="1" applyBorder="1" applyAlignment="1">
      <alignment horizontal="center" vertical="top" wrapText="1"/>
    </xf>
    <xf numFmtId="0" fontId="18" fillId="0" borderId="46" xfId="0" applyFont="1" applyFill="1" applyBorder="1" applyAlignment="1">
      <alignment horizontal="right" vertical="top" wrapText="1"/>
    </xf>
    <xf numFmtId="0" fontId="12" fillId="0" borderId="48" xfId="0" applyFont="1" applyFill="1" applyBorder="1" applyAlignment="1">
      <alignment vertical="top" wrapText="1"/>
    </xf>
    <xf numFmtId="0" fontId="13" fillId="0" borderId="46" xfId="0" applyFont="1" applyFill="1" applyBorder="1" applyAlignment="1">
      <alignment horizontal="center" vertical="top" wrapText="1"/>
    </xf>
    <xf numFmtId="0" fontId="14" fillId="0" borderId="46" xfId="0" applyFont="1" applyFill="1" applyBorder="1" applyAlignment="1">
      <alignment horizontal="center" vertical="top" wrapText="1"/>
    </xf>
    <xf numFmtId="0" fontId="15" fillId="0" borderId="46" xfId="0" applyFont="1" applyFill="1" applyBorder="1" applyAlignment="1">
      <alignment horizontal="center" vertical="top" wrapText="1"/>
    </xf>
    <xf numFmtId="3" fontId="11" fillId="0" borderId="46" xfId="1" applyNumberFormat="1" applyFont="1" applyFill="1" applyBorder="1" applyAlignment="1">
      <alignment vertical="top"/>
    </xf>
    <xf numFmtId="3" fontId="11" fillId="0" borderId="46" xfId="1" applyNumberFormat="1" applyFont="1" applyFill="1" applyBorder="1" applyAlignment="1">
      <alignment vertical="center"/>
    </xf>
    <xf numFmtId="0" fontId="11" fillId="0" borderId="45" xfId="1" applyFont="1" applyBorder="1" applyAlignment="1">
      <alignment horizontal="justify" vertical="center" wrapText="1"/>
    </xf>
    <xf numFmtId="3" fontId="11" fillId="0" borderId="46" xfId="1" applyNumberFormat="1" applyFont="1" applyFill="1" applyBorder="1" applyAlignment="1"/>
    <xf numFmtId="3" fontId="11" fillId="0" borderId="47" xfId="1" applyNumberFormat="1" applyFont="1" applyFill="1" applyBorder="1" applyAlignment="1">
      <alignment vertical="top"/>
    </xf>
    <xf numFmtId="3" fontId="17" fillId="0" borderId="47" xfId="1" applyNumberFormat="1" applyFont="1" applyFill="1" applyBorder="1" applyAlignment="1">
      <alignment vertical="top"/>
    </xf>
    <xf numFmtId="0" fontId="14" fillId="0" borderId="46" xfId="0" applyFont="1" applyFill="1" applyBorder="1" applyAlignment="1">
      <alignment horizontal="right"/>
    </xf>
    <xf numFmtId="0" fontId="15" fillId="0" borderId="46" xfId="0" applyFont="1" applyBorder="1" applyAlignment="1">
      <alignment horizontal="center" vertical="top" wrapText="1"/>
    </xf>
    <xf numFmtId="0" fontId="12" fillId="0" borderId="46" xfId="0" applyFont="1" applyBorder="1" applyAlignment="1">
      <alignment vertical="top" wrapText="1"/>
    </xf>
    <xf numFmtId="0" fontId="7" fillId="0" borderId="46" xfId="1" applyFont="1" applyBorder="1" applyAlignment="1">
      <alignment horizontal="center" vertical="center" wrapText="1"/>
    </xf>
    <xf numFmtId="0" fontId="21" fillId="0" borderId="46" xfId="2" applyFont="1" applyBorder="1" applyAlignment="1">
      <alignment vertical="top"/>
    </xf>
    <xf numFmtId="0" fontId="21" fillId="0" borderId="46" xfId="2" applyFont="1" applyBorder="1" applyAlignment="1">
      <alignment vertical="top" wrapText="1"/>
    </xf>
    <xf numFmtId="0" fontId="21" fillId="0" borderId="46" xfId="2" applyFont="1" applyFill="1" applyBorder="1" applyAlignment="1">
      <alignment vertical="top" wrapText="1"/>
    </xf>
    <xf numFmtId="3" fontId="11" fillId="0" borderId="2" xfId="1" applyNumberFormat="1" applyFont="1" applyFill="1" applyBorder="1" applyAlignment="1"/>
    <xf numFmtId="0" fontId="21" fillId="0" borderId="47" xfId="0" applyFont="1" applyBorder="1" applyAlignment="1">
      <alignment horizontal="right" vertical="top" wrapText="1"/>
    </xf>
    <xf numFmtId="0" fontId="21" fillId="0" borderId="2" xfId="2" applyFont="1" applyFill="1" applyBorder="1" applyAlignment="1">
      <alignment vertical="top" wrapText="1"/>
    </xf>
    <xf numFmtId="0" fontId="1" fillId="0" borderId="46" xfId="2" applyBorder="1"/>
    <xf numFmtId="3" fontId="11" fillId="0" borderId="47" xfId="1" applyNumberFormat="1" applyFont="1" applyFill="1" applyBorder="1" applyAlignment="1"/>
    <xf numFmtId="0" fontId="16" fillId="0" borderId="47" xfId="0" applyFont="1" applyBorder="1" applyAlignment="1">
      <alignment horizontal="right" vertical="top" wrapText="1"/>
    </xf>
    <xf numFmtId="3" fontId="17" fillId="0" borderId="45" xfId="1" applyNumberFormat="1" applyFont="1" applyFill="1" applyBorder="1" applyAlignment="1"/>
    <xf numFmtId="0" fontId="14" fillId="0" borderId="47" xfId="0" applyFont="1" applyBorder="1" applyAlignment="1">
      <alignment horizontal="right"/>
    </xf>
    <xf numFmtId="0" fontId="12" fillId="0" borderId="45" xfId="0" applyFont="1" applyFill="1" applyBorder="1"/>
    <xf numFmtId="3" fontId="17" fillId="0" borderId="46" xfId="1" applyNumberFormat="1" applyFont="1" applyFill="1" applyBorder="1" applyAlignment="1">
      <alignment vertical="top"/>
    </xf>
    <xf numFmtId="3" fontId="11" fillId="0" borderId="39" xfId="1" applyNumberFormat="1" applyFont="1" applyFill="1" applyBorder="1" applyAlignment="1">
      <alignment vertical="center"/>
    </xf>
    <xf numFmtId="3" fontId="11" fillId="0" borderId="17" xfId="1" applyNumberFormat="1" applyFont="1" applyFill="1" applyBorder="1" applyAlignment="1"/>
    <xf numFmtId="3" fontId="11" fillId="0" borderId="32" xfId="1" applyNumberFormat="1" applyFont="1" applyFill="1" applyBorder="1" applyAlignment="1">
      <alignment vertical="top"/>
    </xf>
    <xf numFmtId="3" fontId="17" fillId="0" borderId="32" xfId="1" applyNumberFormat="1" applyFont="1" applyFill="1" applyBorder="1" applyAlignment="1">
      <alignment vertical="top"/>
    </xf>
    <xf numFmtId="3" fontId="17" fillId="0" borderId="17" xfId="1" applyNumberFormat="1" applyFont="1" applyFill="1" applyBorder="1" applyAlignment="1">
      <alignment vertical="top"/>
    </xf>
    <xf numFmtId="3" fontId="11" fillId="0" borderId="20" xfId="1" applyNumberFormat="1" applyFont="1" applyFill="1" applyBorder="1" applyAlignment="1"/>
    <xf numFmtId="3" fontId="11" fillId="0" borderId="32" xfId="1" applyNumberFormat="1" applyFont="1" applyFill="1" applyBorder="1" applyAlignment="1"/>
    <xf numFmtId="3" fontId="17" fillId="0" borderId="22" xfId="1" applyNumberFormat="1" applyFont="1" applyFill="1" applyBorder="1" applyAlignment="1"/>
    <xf numFmtId="3" fontId="11" fillId="0" borderId="22" xfId="1" applyNumberFormat="1" applyFont="1" applyFill="1" applyBorder="1" applyAlignment="1">
      <alignment vertical="center"/>
    </xf>
    <xf numFmtId="3" fontId="17" fillId="0" borderId="34" xfId="1" applyNumberFormat="1" applyFont="1" applyFill="1" applyBorder="1" applyAlignment="1">
      <alignment vertical="top"/>
    </xf>
    <xf numFmtId="0" fontId="18" fillId="0" borderId="34" xfId="0" applyFont="1" applyFill="1" applyBorder="1" applyAlignment="1">
      <alignment horizontal="right" vertical="top" wrapText="1"/>
    </xf>
    <xf numFmtId="3" fontId="17" fillId="0" borderId="49" xfId="1" applyNumberFormat="1" applyFont="1" applyFill="1" applyBorder="1" applyAlignment="1">
      <alignment vertical="top"/>
    </xf>
    <xf numFmtId="0" fontId="11" fillId="0" borderId="16" xfId="1" applyFont="1" applyFill="1" applyBorder="1" applyAlignment="1">
      <alignment horizontal="center" vertical="top" wrapText="1" shrinkToFit="1"/>
    </xf>
    <xf numFmtId="0" fontId="11" fillId="0" borderId="11" xfId="1" applyFont="1" applyFill="1" applyBorder="1" applyAlignment="1">
      <alignment horizontal="center" vertical="top" wrapText="1" shrinkToFit="1"/>
    </xf>
    <xf numFmtId="0" fontId="11" fillId="0" borderId="42" xfId="1" applyFont="1" applyFill="1" applyBorder="1" applyAlignment="1">
      <alignment horizontal="center" vertical="top" wrapText="1" shrinkToFit="1"/>
    </xf>
    <xf numFmtId="165" fontId="10" fillId="0" borderId="2" xfId="1" applyNumberFormat="1" applyFont="1" applyFill="1" applyBorder="1" applyAlignment="1">
      <alignment horizontal="center" vertical="top" wrapText="1"/>
    </xf>
    <xf numFmtId="165" fontId="10" fillId="0" borderId="46" xfId="1" applyNumberFormat="1" applyFont="1" applyFill="1" applyBorder="1" applyAlignment="1">
      <alignment horizontal="center" vertical="top" wrapText="1"/>
    </xf>
    <xf numFmtId="165" fontId="10" fillId="0" borderId="34" xfId="1" applyNumberFormat="1" applyFont="1" applyFill="1" applyBorder="1" applyAlignment="1">
      <alignment horizontal="center" vertical="top" wrapText="1"/>
    </xf>
    <xf numFmtId="164" fontId="10" fillId="0" borderId="2" xfId="0" applyNumberFormat="1" applyFont="1" applyFill="1" applyBorder="1" applyAlignment="1">
      <alignment horizontal="center" vertical="top" wrapText="1"/>
    </xf>
    <xf numFmtId="164" fontId="10" fillId="0" borderId="46" xfId="0" applyNumberFormat="1" applyFont="1" applyFill="1" applyBorder="1" applyAlignment="1">
      <alignment horizontal="center" vertical="top" wrapText="1"/>
    </xf>
    <xf numFmtId="164" fontId="10" fillId="0" borderId="34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/>
    </xf>
    <xf numFmtId="0" fontId="0" fillId="0" borderId="0" xfId="0" applyAlignment="1"/>
    <xf numFmtId="0" fontId="5" fillId="0" borderId="43" xfId="0" applyFont="1" applyFill="1" applyBorder="1" applyAlignment="1">
      <alignment horizontal="right"/>
    </xf>
    <xf numFmtId="0" fontId="0" fillId="0" borderId="43" xfId="0" applyBorder="1" applyAlignment="1"/>
    <xf numFmtId="0" fontId="8" fillId="0" borderId="10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164" fontId="8" fillId="0" borderId="10" xfId="1" applyNumberFormat="1" applyFont="1" applyFill="1" applyBorder="1" applyAlignment="1">
      <alignment horizontal="center" vertical="center"/>
    </xf>
    <xf numFmtId="0" fontId="0" fillId="0" borderId="13" xfId="0" applyBorder="1" applyAlignment="1"/>
    <xf numFmtId="0" fontId="0" fillId="0" borderId="26" xfId="0" applyBorder="1" applyAlignment="1"/>
    <xf numFmtId="164" fontId="8" fillId="0" borderId="8" xfId="1" applyNumberFormat="1" applyFont="1" applyFill="1" applyBorder="1" applyAlignment="1">
      <alignment horizontal="center" vertical="center"/>
    </xf>
    <xf numFmtId="164" fontId="8" fillId="0" borderId="9" xfId="1" applyNumberFormat="1" applyFont="1" applyFill="1" applyBorder="1" applyAlignment="1">
      <alignment horizontal="center" vertical="center"/>
    </xf>
    <xf numFmtId="164" fontId="8" fillId="0" borderId="15" xfId="1" applyNumberFormat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164" fontId="8" fillId="0" borderId="10" xfId="1" applyNumberFormat="1" applyFont="1" applyFill="1" applyBorder="1" applyAlignment="1">
      <alignment horizontal="center" vertical="center" wrapText="1"/>
    </xf>
    <xf numFmtId="164" fontId="8" fillId="0" borderId="13" xfId="1" applyNumberFormat="1" applyFont="1" applyFill="1" applyBorder="1" applyAlignment="1">
      <alignment horizontal="center" vertical="center" wrapText="1"/>
    </xf>
    <xf numFmtId="164" fontId="8" fillId="0" borderId="26" xfId="1" applyNumberFormat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 wrapText="1" shrinkToFit="1"/>
    </xf>
    <xf numFmtId="0" fontId="8" fillId="0" borderId="16" xfId="1" applyFont="1" applyFill="1" applyBorder="1" applyAlignment="1">
      <alignment horizontal="center" vertical="center" wrapText="1" shrinkToFit="1"/>
    </xf>
    <xf numFmtId="0" fontId="8" fillId="0" borderId="42" xfId="1" applyFont="1" applyFill="1" applyBorder="1" applyAlignment="1">
      <alignment horizontal="center" vertical="center" wrapText="1" shrinkToFit="1"/>
    </xf>
    <xf numFmtId="167" fontId="17" fillId="0" borderId="40" xfId="1" applyNumberFormat="1" applyFont="1" applyFill="1" applyBorder="1" applyAlignment="1">
      <alignment horizontal="center" vertical="center"/>
    </xf>
    <xf numFmtId="167" fontId="17" fillId="0" borderId="40" xfId="1" applyNumberFormat="1" applyFont="1" applyFill="1" applyBorder="1" applyAlignment="1">
      <alignment horizontal="center" vertical="center" wrapText="1"/>
    </xf>
    <xf numFmtId="167" fontId="6" fillId="0" borderId="7" xfId="1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wrapText="1"/>
    </xf>
    <xf numFmtId="0" fontId="0" fillId="0" borderId="21" xfId="0" applyBorder="1" applyAlignment="1">
      <alignment wrapText="1"/>
    </xf>
    <xf numFmtId="167" fontId="6" fillId="0" borderId="4" xfId="1" applyNumberFormat="1" applyFont="1" applyFill="1" applyBorder="1" applyAlignment="1">
      <alignment horizontal="center" vertical="center" wrapText="1"/>
    </xf>
    <xf numFmtId="0" fontId="0" fillId="0" borderId="23" xfId="0" applyBorder="1" applyAlignment="1">
      <alignment wrapText="1"/>
    </xf>
    <xf numFmtId="0" fontId="0" fillId="0" borderId="29" xfId="0" applyBorder="1" applyAlignment="1">
      <alignment wrapText="1"/>
    </xf>
    <xf numFmtId="0" fontId="8" fillId="0" borderId="36" xfId="1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center" vertical="center" wrapText="1"/>
    </xf>
    <xf numFmtId="164" fontId="8" fillId="0" borderId="36" xfId="1" applyNumberFormat="1" applyFont="1" applyFill="1" applyBorder="1" applyAlignment="1">
      <alignment horizontal="center" vertical="center" wrapText="1"/>
    </xf>
    <xf numFmtId="164" fontId="8" fillId="0" borderId="14" xfId="1" applyNumberFormat="1" applyFont="1" applyFill="1" applyBorder="1" applyAlignment="1">
      <alignment horizontal="center" vertical="center" wrapText="1"/>
    </xf>
    <xf numFmtId="166" fontId="8" fillId="0" borderId="36" xfId="1" applyNumberFormat="1" applyFont="1" applyFill="1" applyBorder="1" applyAlignment="1">
      <alignment horizontal="center" vertical="center" wrapText="1"/>
    </xf>
    <xf numFmtId="166" fontId="8" fillId="0" borderId="13" xfId="1" applyNumberFormat="1" applyFont="1" applyFill="1" applyBorder="1" applyAlignment="1">
      <alignment horizontal="center" vertical="center" wrapText="1"/>
    </xf>
    <xf numFmtId="166" fontId="8" fillId="0" borderId="14" xfId="1" applyNumberFormat="1" applyFont="1" applyFill="1" applyBorder="1" applyAlignment="1">
      <alignment horizontal="center" vertical="center" wrapText="1"/>
    </xf>
    <xf numFmtId="164" fontId="8" fillId="0" borderId="36" xfId="1" applyNumberFormat="1" applyFont="1" applyFill="1" applyBorder="1" applyAlignment="1">
      <alignment horizontal="center" vertical="center"/>
    </xf>
    <xf numFmtId="0" fontId="0" fillId="0" borderId="14" xfId="0" applyBorder="1" applyAlignment="1"/>
    <xf numFmtId="164" fontId="8" fillId="0" borderId="37" xfId="1" applyNumberFormat="1" applyFont="1" applyFill="1" applyBorder="1" applyAlignment="1">
      <alignment horizontal="center" vertical="center"/>
    </xf>
    <xf numFmtId="164" fontId="8" fillId="0" borderId="38" xfId="1" applyNumberFormat="1" applyFont="1" applyFill="1" applyBorder="1" applyAlignment="1">
      <alignment horizontal="center" vertical="center"/>
    </xf>
    <xf numFmtId="164" fontId="8" fillId="0" borderId="39" xfId="1" applyNumberFormat="1" applyFont="1" applyFill="1" applyBorder="1" applyAlignment="1">
      <alignment horizontal="center" vertical="center"/>
    </xf>
    <xf numFmtId="0" fontId="5" fillId="0" borderId="41" xfId="0" applyFont="1" applyBorder="1" applyAlignment="1">
      <alignment horizontal="right"/>
    </xf>
    <xf numFmtId="164" fontId="11" fillId="0" borderId="18" xfId="0" applyNumberFormat="1" applyFont="1" applyBorder="1" applyAlignment="1">
      <alignment horizontal="center" vertical="top" wrapText="1"/>
    </xf>
    <xf numFmtId="164" fontId="11" fillId="0" borderId="12" xfId="0" applyNumberFormat="1" applyFont="1" applyBorder="1" applyAlignment="1">
      <alignment horizontal="center" vertical="top" wrapText="1"/>
    </xf>
    <xf numFmtId="165" fontId="11" fillId="0" borderId="18" xfId="1" applyNumberFormat="1" applyFont="1" applyBorder="1" applyAlignment="1">
      <alignment horizontal="center" vertical="top" wrapText="1"/>
    </xf>
    <xf numFmtId="0" fontId="11" fillId="0" borderId="18" xfId="1" applyFont="1" applyBorder="1" applyAlignment="1">
      <alignment horizontal="justify" vertical="top" wrapText="1"/>
    </xf>
    <xf numFmtId="3" fontId="11" fillId="0" borderId="44" xfId="1" applyNumberFormat="1" applyFont="1" applyBorder="1" applyAlignment="1">
      <alignment vertical="top"/>
    </xf>
    <xf numFmtId="3" fontId="11" fillId="0" borderId="50" xfId="1" applyNumberFormat="1" applyFont="1" applyFill="1" applyBorder="1" applyAlignment="1">
      <alignment vertical="top"/>
    </xf>
    <xf numFmtId="0" fontId="11" fillId="0" borderId="18" xfId="1" applyFont="1" applyFill="1" applyBorder="1" applyAlignment="1">
      <alignment horizontal="left" vertical="center" wrapText="1"/>
    </xf>
    <xf numFmtId="3" fontId="11" fillId="0" borderId="44" xfId="1" applyNumberFormat="1" applyFont="1" applyBorder="1" applyAlignment="1">
      <alignment vertical="center"/>
    </xf>
    <xf numFmtId="3" fontId="11" fillId="0" borderId="50" xfId="1" applyNumberFormat="1" applyFont="1" applyFill="1" applyBorder="1" applyAlignment="1">
      <alignment vertical="center"/>
    </xf>
    <xf numFmtId="0" fontId="21" fillId="0" borderId="0" xfId="2" applyFont="1" applyFill="1" applyBorder="1" applyAlignment="1">
      <alignment vertical="top" wrapText="1"/>
    </xf>
    <xf numFmtId="0" fontId="16" fillId="0" borderId="25" xfId="0" applyFont="1" applyBorder="1" applyAlignment="1">
      <alignment horizontal="right" vertical="top" wrapText="1"/>
    </xf>
    <xf numFmtId="0" fontId="7" fillId="0" borderId="25" xfId="1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center" vertical="center" wrapText="1"/>
    </xf>
    <xf numFmtId="0" fontId="3" fillId="0" borderId="56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F4216DDE-AAEA-4CF2-8A57-B6BBFB98A2CA}"/>
  </cellStyles>
  <dxfs count="0"/>
  <tableStyles count="0" defaultTableStyle="TableStyleMedium2" defaultPivotStyle="PivotStyleLight16"/>
  <colors>
    <mruColors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K75"/>
  <sheetViews>
    <sheetView view="pageBreakPreview" topLeftCell="A37" zoomScale="120" zoomScaleNormal="100" zoomScaleSheetLayoutView="120" workbookViewId="0">
      <selection activeCell="G16" sqref="G16"/>
    </sheetView>
  </sheetViews>
  <sheetFormatPr baseColWidth="10" defaultRowHeight="12.6" x14ac:dyDescent="0.25"/>
  <cols>
    <col min="1" max="1" width="5.5546875" style="112" customWidth="1"/>
    <col min="2" max="4" width="3.6640625" customWidth="1"/>
    <col min="5" max="5" width="4.33203125" customWidth="1"/>
    <col min="6" max="6" width="6.88671875" style="52" customWidth="1"/>
    <col min="7" max="7" width="75.6640625" style="1" customWidth="1"/>
    <col min="8" max="9" width="11.44140625" style="1" customWidth="1"/>
    <col min="10" max="10" width="11.33203125" style="35" customWidth="1"/>
  </cols>
  <sheetData>
    <row r="1" spans="1:11" ht="18" x14ac:dyDescent="0.35">
      <c r="A1" s="208" t="s">
        <v>68</v>
      </c>
      <c r="B1" s="208"/>
      <c r="C1" s="208"/>
      <c r="D1" s="208"/>
      <c r="E1" s="208"/>
      <c r="F1" s="208"/>
      <c r="G1" s="208"/>
      <c r="H1" s="208"/>
      <c r="I1" s="208"/>
      <c r="J1" s="209"/>
    </row>
    <row r="2" spans="1:11" ht="19.2" customHeight="1" x14ac:dyDescent="0.35">
      <c r="A2" s="208" t="s">
        <v>129</v>
      </c>
      <c r="B2" s="208"/>
      <c r="C2" s="208"/>
      <c r="D2" s="208"/>
      <c r="E2" s="208"/>
      <c r="F2" s="208"/>
      <c r="G2" s="208"/>
      <c r="H2" s="208"/>
      <c r="I2" s="208"/>
      <c r="J2" s="209"/>
    </row>
    <row r="3" spans="1:11" ht="16.2" thickBot="1" x14ac:dyDescent="0.35">
      <c r="A3" s="210" t="s">
        <v>0</v>
      </c>
      <c r="B3" s="210"/>
      <c r="C3" s="210"/>
      <c r="D3" s="210"/>
      <c r="E3" s="210"/>
      <c r="F3" s="210"/>
      <c r="G3" s="210"/>
      <c r="H3" s="210"/>
      <c r="I3" s="210"/>
      <c r="J3" s="211"/>
    </row>
    <row r="4" spans="1:11" ht="16.95" customHeight="1" thickTop="1" x14ac:dyDescent="0.25">
      <c r="A4" s="227" t="s">
        <v>117</v>
      </c>
      <c r="B4" s="215" t="s">
        <v>2</v>
      </c>
      <c r="C4" s="218" t="s">
        <v>1</v>
      </c>
      <c r="D4" s="219"/>
      <c r="E4" s="220"/>
      <c r="F4" s="224" t="s">
        <v>88</v>
      </c>
      <c r="G4" s="212" t="s">
        <v>3</v>
      </c>
      <c r="H4" s="263" t="s">
        <v>124</v>
      </c>
      <c r="I4" s="266" t="s">
        <v>123</v>
      </c>
      <c r="J4" s="269" t="s">
        <v>125</v>
      </c>
    </row>
    <row r="5" spans="1:11" ht="12.6" customHeight="1" x14ac:dyDescent="0.25">
      <c r="A5" s="228"/>
      <c r="B5" s="216"/>
      <c r="C5" s="221"/>
      <c r="D5" s="222"/>
      <c r="E5" s="223"/>
      <c r="F5" s="225"/>
      <c r="G5" s="213"/>
      <c r="H5" s="264"/>
      <c r="I5" s="267"/>
      <c r="J5" s="270"/>
    </row>
    <row r="6" spans="1:11" ht="13.8" customHeight="1" x14ac:dyDescent="0.25">
      <c r="A6" s="228"/>
      <c r="B6" s="216"/>
      <c r="C6" s="2" t="s">
        <v>4</v>
      </c>
      <c r="D6" s="3" t="s">
        <v>6</v>
      </c>
      <c r="E6" s="15" t="s">
        <v>5</v>
      </c>
      <c r="F6" s="225"/>
      <c r="G6" s="213"/>
      <c r="H6" s="264"/>
      <c r="I6" s="267"/>
      <c r="J6" s="270"/>
    </row>
    <row r="7" spans="1:11" ht="14.4" customHeight="1" thickBot="1" x14ac:dyDescent="0.3">
      <c r="A7" s="229"/>
      <c r="B7" s="217"/>
      <c r="C7" s="63" t="s">
        <v>7</v>
      </c>
      <c r="D7" s="64" t="s">
        <v>7</v>
      </c>
      <c r="E7" s="65" t="s">
        <v>8</v>
      </c>
      <c r="F7" s="226"/>
      <c r="G7" s="214"/>
      <c r="H7" s="265"/>
      <c r="I7" s="268"/>
      <c r="J7" s="271"/>
    </row>
    <row r="8" spans="1:11" ht="15.6" x14ac:dyDescent="0.25">
      <c r="A8" s="199"/>
      <c r="B8" s="37"/>
      <c r="C8" s="6"/>
      <c r="D8" s="36"/>
      <c r="E8" s="8"/>
      <c r="F8" s="54"/>
      <c r="G8" s="125"/>
      <c r="H8" s="160"/>
      <c r="I8" s="160"/>
      <c r="J8" s="187"/>
    </row>
    <row r="9" spans="1:11" ht="18" x14ac:dyDescent="0.25">
      <c r="A9" s="199"/>
      <c r="B9" s="9"/>
      <c r="C9" s="6"/>
      <c r="D9" s="7"/>
      <c r="E9" s="8"/>
      <c r="F9" s="54"/>
      <c r="G9" s="126" t="s">
        <v>18</v>
      </c>
      <c r="H9" s="161"/>
      <c r="I9" s="161"/>
      <c r="J9" s="84"/>
    </row>
    <row r="10" spans="1:11" ht="15.6" x14ac:dyDescent="0.25">
      <c r="A10" s="199"/>
      <c r="B10" s="9"/>
      <c r="C10" s="6"/>
      <c r="D10" s="7"/>
      <c r="E10" s="8"/>
      <c r="F10" s="54"/>
      <c r="G10" s="127"/>
      <c r="H10" s="162"/>
      <c r="I10" s="162"/>
      <c r="J10" s="84"/>
    </row>
    <row r="11" spans="1:11" ht="15.6" x14ac:dyDescent="0.25">
      <c r="A11" s="199"/>
      <c r="B11" s="9"/>
      <c r="C11" s="6"/>
      <c r="D11" s="7"/>
      <c r="E11" s="8"/>
      <c r="F11" s="54"/>
      <c r="G11" s="128" t="s">
        <v>52</v>
      </c>
      <c r="H11" s="163"/>
      <c r="I11" s="163"/>
      <c r="J11" s="84"/>
    </row>
    <row r="12" spans="1:11" ht="15.6" x14ac:dyDescent="0.25">
      <c r="A12" s="199"/>
      <c r="B12" s="9"/>
      <c r="C12" s="6"/>
      <c r="D12" s="7"/>
      <c r="E12" s="8"/>
      <c r="F12" s="54"/>
      <c r="G12" s="128" t="s">
        <v>53</v>
      </c>
      <c r="H12" s="163"/>
      <c r="I12" s="163"/>
      <c r="J12" s="84"/>
    </row>
    <row r="13" spans="1:11" ht="15.6" x14ac:dyDescent="0.25">
      <c r="A13" s="199"/>
      <c r="B13" s="9"/>
      <c r="C13" s="6"/>
      <c r="D13" s="7"/>
      <c r="E13" s="8"/>
      <c r="F13" s="54"/>
      <c r="G13" s="125"/>
      <c r="H13" s="152"/>
      <c r="I13" s="152"/>
      <c r="J13" s="84"/>
    </row>
    <row r="14" spans="1:11" ht="15.6" x14ac:dyDescent="0.25">
      <c r="A14" s="199"/>
      <c r="B14" s="9"/>
      <c r="C14" s="6"/>
      <c r="D14" s="7"/>
      <c r="E14" s="8"/>
      <c r="F14" s="54"/>
      <c r="G14" s="262" t="s">
        <v>41</v>
      </c>
      <c r="H14" s="153"/>
      <c r="I14" s="153"/>
      <c r="J14" s="84"/>
    </row>
    <row r="15" spans="1:11" ht="11.4" customHeight="1" x14ac:dyDescent="0.25">
      <c r="A15" s="199"/>
      <c r="B15" s="9"/>
      <c r="C15" s="6"/>
      <c r="D15" s="7"/>
      <c r="E15" s="8"/>
      <c r="F15" s="54"/>
      <c r="G15" s="125"/>
      <c r="H15" s="152"/>
      <c r="I15" s="152"/>
      <c r="J15" s="84"/>
    </row>
    <row r="16" spans="1:11" s="1" customFormat="1" ht="15.6" x14ac:dyDescent="0.25">
      <c r="A16" s="199" t="s">
        <v>116</v>
      </c>
      <c r="B16" s="73">
        <v>1</v>
      </c>
      <c r="C16" s="74">
        <v>16</v>
      </c>
      <c r="D16" s="75">
        <v>11</v>
      </c>
      <c r="E16" s="76">
        <v>1</v>
      </c>
      <c r="F16" s="77">
        <v>5300</v>
      </c>
      <c r="G16" s="129" t="s">
        <v>40</v>
      </c>
      <c r="H16" s="164">
        <v>0</v>
      </c>
      <c r="I16" s="146"/>
      <c r="J16" s="60">
        <f>SUM(H16+I16)</f>
        <v>0</v>
      </c>
      <c r="K16" s="30"/>
    </row>
    <row r="17" spans="1:11" s="1" customFormat="1" ht="15.6" x14ac:dyDescent="0.25">
      <c r="A17" s="199" t="s">
        <v>116</v>
      </c>
      <c r="B17" s="73">
        <v>1</v>
      </c>
      <c r="C17" s="74">
        <v>16</v>
      </c>
      <c r="D17" s="75">
        <v>11</v>
      </c>
      <c r="E17" s="76">
        <v>2</v>
      </c>
      <c r="F17" s="77">
        <v>5300</v>
      </c>
      <c r="G17" s="129" t="s">
        <v>42</v>
      </c>
      <c r="H17" s="164">
        <v>0</v>
      </c>
      <c r="I17" s="146"/>
      <c r="J17" s="60">
        <f t="shared" ref="J17:J33" si="0">SUM(H17+I17)</f>
        <v>0</v>
      </c>
      <c r="K17" s="30"/>
    </row>
    <row r="18" spans="1:11" s="1" customFormat="1" ht="15.6" x14ac:dyDescent="0.25">
      <c r="A18" s="199" t="s">
        <v>116</v>
      </c>
      <c r="B18" s="73">
        <v>1</v>
      </c>
      <c r="C18" s="74">
        <v>16</v>
      </c>
      <c r="D18" s="75">
        <v>11</v>
      </c>
      <c r="E18" s="76">
        <v>3</v>
      </c>
      <c r="F18" s="77">
        <v>5300</v>
      </c>
      <c r="G18" s="129" t="s">
        <v>43</v>
      </c>
      <c r="H18" s="164">
        <v>0</v>
      </c>
      <c r="I18" s="146"/>
      <c r="J18" s="60">
        <f t="shared" si="0"/>
        <v>0</v>
      </c>
      <c r="K18" s="30"/>
    </row>
    <row r="19" spans="1:11" s="1" customFormat="1" ht="15.6" x14ac:dyDescent="0.25">
      <c r="A19" s="199" t="s">
        <v>116</v>
      </c>
      <c r="B19" s="73">
        <v>1</v>
      </c>
      <c r="C19" s="74">
        <v>46</v>
      </c>
      <c r="D19" s="75">
        <v>10</v>
      </c>
      <c r="E19" s="76">
        <v>1</v>
      </c>
      <c r="F19" s="77">
        <v>5300</v>
      </c>
      <c r="G19" s="129" t="s">
        <v>44</v>
      </c>
      <c r="H19" s="164">
        <v>1334</v>
      </c>
      <c r="I19" s="146"/>
      <c r="J19" s="60">
        <f t="shared" si="0"/>
        <v>1334</v>
      </c>
      <c r="K19" s="30"/>
    </row>
    <row r="20" spans="1:11" s="1" customFormat="1" ht="15.6" x14ac:dyDescent="0.25">
      <c r="A20" s="199" t="s">
        <v>116</v>
      </c>
      <c r="B20" s="73">
        <v>1</v>
      </c>
      <c r="C20" s="74">
        <v>46</v>
      </c>
      <c r="D20" s="75">
        <v>10</v>
      </c>
      <c r="E20" s="76">
        <v>2</v>
      </c>
      <c r="F20" s="77">
        <v>5300</v>
      </c>
      <c r="G20" s="129" t="s">
        <v>45</v>
      </c>
      <c r="H20" s="164">
        <v>300</v>
      </c>
      <c r="I20" s="146"/>
      <c r="J20" s="60">
        <f t="shared" si="0"/>
        <v>300</v>
      </c>
      <c r="K20" s="30"/>
    </row>
    <row r="21" spans="1:11" s="1" customFormat="1" ht="31.2" x14ac:dyDescent="0.25">
      <c r="A21" s="199" t="s">
        <v>116</v>
      </c>
      <c r="B21" s="73">
        <v>1</v>
      </c>
      <c r="C21" s="74">
        <v>46</v>
      </c>
      <c r="D21" s="75">
        <v>10</v>
      </c>
      <c r="E21" s="76">
        <v>3</v>
      </c>
      <c r="F21" s="77">
        <v>5300</v>
      </c>
      <c r="G21" s="129" t="s">
        <v>46</v>
      </c>
      <c r="H21" s="164">
        <v>0</v>
      </c>
      <c r="I21" s="146"/>
      <c r="J21" s="60">
        <f t="shared" si="0"/>
        <v>0</v>
      </c>
      <c r="K21" s="30"/>
    </row>
    <row r="22" spans="1:11" s="1" customFormat="1" ht="15.6" x14ac:dyDescent="0.25">
      <c r="A22" s="199" t="s">
        <v>115</v>
      </c>
      <c r="B22" s="73">
        <v>1</v>
      </c>
      <c r="C22" s="74">
        <v>46</v>
      </c>
      <c r="D22" s="75">
        <v>10</v>
      </c>
      <c r="E22" s="76">
        <v>4</v>
      </c>
      <c r="F22" s="77">
        <v>5300</v>
      </c>
      <c r="G22" s="129" t="s">
        <v>47</v>
      </c>
      <c r="H22" s="164">
        <v>2357</v>
      </c>
      <c r="I22" s="146"/>
      <c r="J22" s="60">
        <f t="shared" si="0"/>
        <v>2357</v>
      </c>
      <c r="K22" s="30"/>
    </row>
    <row r="23" spans="1:11" s="1" customFormat="1" ht="15.6" x14ac:dyDescent="0.25">
      <c r="A23" s="199" t="s">
        <v>115</v>
      </c>
      <c r="B23" s="73">
        <v>1</v>
      </c>
      <c r="C23" s="74">
        <v>46</v>
      </c>
      <c r="D23" s="75">
        <v>10</v>
      </c>
      <c r="E23" s="76">
        <v>5</v>
      </c>
      <c r="F23" s="77">
        <v>5300</v>
      </c>
      <c r="G23" s="129" t="s">
        <v>48</v>
      </c>
      <c r="H23" s="164">
        <v>3382</v>
      </c>
      <c r="I23" s="146"/>
      <c r="J23" s="60">
        <f t="shared" si="0"/>
        <v>3382</v>
      </c>
      <c r="K23" s="30"/>
    </row>
    <row r="24" spans="1:11" s="1" customFormat="1" ht="15.6" x14ac:dyDescent="0.25">
      <c r="A24" s="199" t="s">
        <v>115</v>
      </c>
      <c r="B24" s="73">
        <v>1</v>
      </c>
      <c r="C24" s="74">
        <v>46</v>
      </c>
      <c r="D24" s="75">
        <v>10</v>
      </c>
      <c r="E24" s="76">
        <v>6</v>
      </c>
      <c r="F24" s="77">
        <v>5300</v>
      </c>
      <c r="G24" s="129" t="s">
        <v>49</v>
      </c>
      <c r="H24" s="164">
        <v>9618</v>
      </c>
      <c r="I24" s="146"/>
      <c r="J24" s="60">
        <f t="shared" si="0"/>
        <v>9618</v>
      </c>
      <c r="K24" s="30"/>
    </row>
    <row r="25" spans="1:11" s="1" customFormat="1" ht="15.6" customHeight="1" x14ac:dyDescent="0.25">
      <c r="A25" s="199" t="s">
        <v>116</v>
      </c>
      <c r="B25" s="73">
        <v>1</v>
      </c>
      <c r="C25" s="74">
        <v>46</v>
      </c>
      <c r="D25" s="75">
        <v>10</v>
      </c>
      <c r="E25" s="76">
        <v>7</v>
      </c>
      <c r="F25" s="77">
        <v>5300</v>
      </c>
      <c r="G25" s="129" t="s">
        <v>71</v>
      </c>
      <c r="H25" s="164">
        <v>0</v>
      </c>
      <c r="I25" s="146"/>
      <c r="J25" s="60">
        <f t="shared" si="0"/>
        <v>0</v>
      </c>
      <c r="K25" s="30"/>
    </row>
    <row r="26" spans="1:11" s="1" customFormat="1" ht="15.6" customHeight="1" x14ac:dyDescent="0.25">
      <c r="A26" s="199" t="s">
        <v>115</v>
      </c>
      <c r="B26" s="73">
        <v>1</v>
      </c>
      <c r="C26" s="74">
        <v>46</v>
      </c>
      <c r="D26" s="75">
        <v>10</v>
      </c>
      <c r="E26" s="76">
        <v>8</v>
      </c>
      <c r="F26" s="77">
        <v>5300</v>
      </c>
      <c r="G26" s="130" t="s">
        <v>79</v>
      </c>
      <c r="H26" s="164">
        <v>0</v>
      </c>
      <c r="I26" s="147"/>
      <c r="J26" s="60">
        <f t="shared" si="0"/>
        <v>0</v>
      </c>
      <c r="K26" s="30"/>
    </row>
    <row r="27" spans="1:11" s="1" customFormat="1" ht="15.6" customHeight="1" x14ac:dyDescent="0.25">
      <c r="A27" s="199" t="s">
        <v>115</v>
      </c>
      <c r="B27" s="73">
        <v>1</v>
      </c>
      <c r="C27" s="74">
        <v>46</v>
      </c>
      <c r="D27" s="75">
        <v>10</v>
      </c>
      <c r="E27" s="76">
        <v>9</v>
      </c>
      <c r="F27" s="77">
        <v>5300</v>
      </c>
      <c r="G27" s="130" t="s">
        <v>86</v>
      </c>
      <c r="H27" s="164">
        <v>0</v>
      </c>
      <c r="I27" s="147"/>
      <c r="J27" s="60">
        <f t="shared" si="0"/>
        <v>0</v>
      </c>
      <c r="K27" s="30"/>
    </row>
    <row r="28" spans="1:11" s="1" customFormat="1" ht="15.6" customHeight="1" x14ac:dyDescent="0.25">
      <c r="A28" s="199" t="s">
        <v>116</v>
      </c>
      <c r="B28" s="73">
        <v>1</v>
      </c>
      <c r="C28" s="74">
        <v>46</v>
      </c>
      <c r="D28" s="75">
        <v>10</v>
      </c>
      <c r="E28" s="76">
        <v>10</v>
      </c>
      <c r="F28" s="77">
        <v>5300</v>
      </c>
      <c r="G28" s="130" t="s">
        <v>87</v>
      </c>
      <c r="H28" s="164">
        <v>0</v>
      </c>
      <c r="I28" s="147"/>
      <c r="J28" s="60">
        <f t="shared" si="0"/>
        <v>0</v>
      </c>
      <c r="K28" s="30"/>
    </row>
    <row r="29" spans="1:11" s="1" customFormat="1" ht="15.6" customHeight="1" x14ac:dyDescent="0.25">
      <c r="A29" s="199" t="s">
        <v>116</v>
      </c>
      <c r="B29" s="73">
        <v>1</v>
      </c>
      <c r="C29" s="74">
        <v>46</v>
      </c>
      <c r="D29" s="75">
        <v>10</v>
      </c>
      <c r="E29" s="76">
        <v>11</v>
      </c>
      <c r="F29" s="77">
        <v>5300</v>
      </c>
      <c r="G29" s="131" t="s">
        <v>110</v>
      </c>
      <c r="H29" s="164">
        <v>0</v>
      </c>
      <c r="I29" s="148"/>
      <c r="J29" s="60">
        <f t="shared" si="0"/>
        <v>0</v>
      </c>
      <c r="K29" s="30"/>
    </row>
    <row r="30" spans="1:11" s="1" customFormat="1" ht="15.6" x14ac:dyDescent="0.25">
      <c r="A30" s="199" t="s">
        <v>116</v>
      </c>
      <c r="B30" s="73">
        <v>1</v>
      </c>
      <c r="C30" s="68">
        <v>46</v>
      </c>
      <c r="D30" s="117">
        <v>10</v>
      </c>
      <c r="E30" s="70">
        <v>12</v>
      </c>
      <c r="F30" s="67">
        <v>5300</v>
      </c>
      <c r="G30" s="132" t="s">
        <v>119</v>
      </c>
      <c r="H30" s="164">
        <v>0</v>
      </c>
      <c r="I30" s="149"/>
      <c r="J30" s="60">
        <f t="shared" si="0"/>
        <v>0</v>
      </c>
      <c r="K30" s="30"/>
    </row>
    <row r="31" spans="1:11" s="1" customFormat="1" ht="15.6" x14ac:dyDescent="0.25">
      <c r="A31" s="199" t="s">
        <v>116</v>
      </c>
      <c r="B31" s="73">
        <v>1</v>
      </c>
      <c r="C31" s="68">
        <v>46</v>
      </c>
      <c r="D31" s="117">
        <v>40</v>
      </c>
      <c r="E31" s="70">
        <v>1</v>
      </c>
      <c r="F31" s="67">
        <v>5300</v>
      </c>
      <c r="G31" s="133" t="s">
        <v>72</v>
      </c>
      <c r="H31" s="164">
        <v>0</v>
      </c>
      <c r="I31" s="150"/>
      <c r="J31" s="60">
        <f t="shared" si="0"/>
        <v>0</v>
      </c>
    </row>
    <row r="32" spans="1:11" ht="15.6" x14ac:dyDescent="0.25">
      <c r="A32" s="199" t="s">
        <v>116</v>
      </c>
      <c r="B32" s="73">
        <v>1</v>
      </c>
      <c r="C32" s="68">
        <v>46</v>
      </c>
      <c r="D32" s="117">
        <v>70</v>
      </c>
      <c r="E32" s="70">
        <v>1</v>
      </c>
      <c r="F32" s="67">
        <v>5300</v>
      </c>
      <c r="G32" s="133" t="s">
        <v>50</v>
      </c>
      <c r="H32" s="164">
        <v>0</v>
      </c>
      <c r="I32" s="150"/>
      <c r="J32" s="60">
        <f t="shared" si="0"/>
        <v>0</v>
      </c>
    </row>
    <row r="33" spans="1:11" s="1" customFormat="1" ht="15.6" customHeight="1" x14ac:dyDescent="0.25">
      <c r="A33" s="199" t="s">
        <v>115</v>
      </c>
      <c r="B33" s="73">
        <v>1</v>
      </c>
      <c r="C33" s="68">
        <v>49</v>
      </c>
      <c r="D33" s="117">
        <v>40</v>
      </c>
      <c r="E33" s="70">
        <v>1</v>
      </c>
      <c r="F33" s="77">
        <v>5300</v>
      </c>
      <c r="G33" s="132" t="s">
        <v>111</v>
      </c>
      <c r="H33" s="164">
        <v>0</v>
      </c>
      <c r="I33" s="149"/>
      <c r="J33" s="60">
        <f t="shared" si="0"/>
        <v>0</v>
      </c>
      <c r="K33" s="30"/>
    </row>
    <row r="34" spans="1:11" s="35" customFormat="1" ht="7.8" customHeight="1" x14ac:dyDescent="0.25">
      <c r="A34" s="199"/>
      <c r="B34" s="73"/>
      <c r="C34" s="74"/>
      <c r="D34" s="75"/>
      <c r="E34" s="76"/>
      <c r="F34" s="77"/>
      <c r="G34" s="129"/>
      <c r="H34" s="165"/>
      <c r="I34" s="166"/>
      <c r="J34" s="84"/>
    </row>
    <row r="35" spans="1:11" ht="15.6" x14ac:dyDescent="0.25">
      <c r="A35" s="199"/>
      <c r="B35" s="9"/>
      <c r="C35" s="6"/>
      <c r="D35" s="7"/>
      <c r="E35" s="8"/>
      <c r="F35" s="54"/>
      <c r="G35" s="134" t="s">
        <v>54</v>
      </c>
      <c r="H35" s="151">
        <f>SUM(H16:H33)</f>
        <v>16991</v>
      </c>
      <c r="I35" s="151">
        <f t="shared" ref="I35:J35" si="1">SUM(I16:I33)</f>
        <v>0</v>
      </c>
      <c r="J35" s="47">
        <f t="shared" si="1"/>
        <v>16991</v>
      </c>
    </row>
    <row r="36" spans="1:11" ht="9.6" customHeight="1" x14ac:dyDescent="0.25">
      <c r="A36" s="199"/>
      <c r="B36" s="9"/>
      <c r="C36" s="6"/>
      <c r="D36" s="7"/>
      <c r="E36" s="8"/>
      <c r="F36" s="54"/>
      <c r="G36" s="125"/>
      <c r="H36" s="152"/>
      <c r="I36" s="152"/>
      <c r="J36" s="84"/>
    </row>
    <row r="37" spans="1:11" ht="15.6" x14ac:dyDescent="0.25">
      <c r="A37" s="199"/>
      <c r="B37" s="9"/>
      <c r="C37" s="6"/>
      <c r="D37" s="7"/>
      <c r="E37" s="8"/>
      <c r="F37" s="54"/>
      <c r="G37" s="262" t="s">
        <v>51</v>
      </c>
      <c r="H37" s="153"/>
      <c r="I37" s="153"/>
      <c r="J37" s="84"/>
    </row>
    <row r="38" spans="1:11" ht="12.6" customHeight="1" x14ac:dyDescent="0.25">
      <c r="A38" s="199"/>
      <c r="B38" s="9"/>
      <c r="C38" s="6"/>
      <c r="D38" s="7"/>
      <c r="E38" s="8"/>
      <c r="F38" s="54"/>
      <c r="G38" s="125"/>
      <c r="H38" s="152"/>
      <c r="I38" s="152"/>
      <c r="J38" s="84"/>
    </row>
    <row r="39" spans="1:11" s="1" customFormat="1" ht="15.6" x14ac:dyDescent="0.3">
      <c r="A39" s="199" t="s">
        <v>116</v>
      </c>
      <c r="B39" s="66">
        <v>1</v>
      </c>
      <c r="C39" s="68">
        <v>77</v>
      </c>
      <c r="D39" s="69">
        <v>20</v>
      </c>
      <c r="E39" s="70">
        <v>1</v>
      </c>
      <c r="F39" s="67">
        <v>5300</v>
      </c>
      <c r="G39" s="133" t="s">
        <v>65</v>
      </c>
      <c r="H39" s="167">
        <v>0</v>
      </c>
      <c r="I39" s="150"/>
      <c r="J39" s="188">
        <f>SUM(H39+I39)</f>
        <v>0</v>
      </c>
    </row>
    <row r="40" spans="1:11" s="1" customFormat="1" ht="15.6" x14ac:dyDescent="0.3">
      <c r="A40" s="199" t="s">
        <v>115</v>
      </c>
      <c r="B40" s="66">
        <v>1</v>
      </c>
      <c r="C40" s="68">
        <v>86</v>
      </c>
      <c r="D40" s="69">
        <v>70</v>
      </c>
      <c r="E40" s="70">
        <v>1</v>
      </c>
      <c r="F40" s="67">
        <v>5300</v>
      </c>
      <c r="G40" s="133" t="s">
        <v>73</v>
      </c>
      <c r="H40" s="167">
        <v>33000</v>
      </c>
      <c r="I40" s="150"/>
      <c r="J40" s="188">
        <f t="shared" ref="J40:J41" si="2">SUM(H40+I40)</f>
        <v>33000</v>
      </c>
    </row>
    <row r="41" spans="1:11" s="1" customFormat="1" ht="15.6" x14ac:dyDescent="0.3">
      <c r="A41" s="199" t="s">
        <v>115</v>
      </c>
      <c r="B41" s="66">
        <v>1</v>
      </c>
      <c r="C41" s="68">
        <v>88</v>
      </c>
      <c r="D41" s="69">
        <v>23</v>
      </c>
      <c r="E41" s="70">
        <v>1</v>
      </c>
      <c r="F41" s="67">
        <v>5300</v>
      </c>
      <c r="G41" s="133" t="s">
        <v>75</v>
      </c>
      <c r="H41" s="167">
        <v>0</v>
      </c>
      <c r="I41" s="150"/>
      <c r="J41" s="188">
        <f t="shared" si="2"/>
        <v>0</v>
      </c>
    </row>
    <row r="42" spans="1:11" ht="9" customHeight="1" x14ac:dyDescent="0.25">
      <c r="A42" s="199"/>
      <c r="B42" s="9"/>
      <c r="C42" s="6"/>
      <c r="D42" s="7"/>
      <c r="E42" s="8"/>
      <c r="F42" s="54"/>
      <c r="G42" s="133"/>
      <c r="H42" s="165"/>
      <c r="I42" s="154"/>
      <c r="J42" s="84"/>
    </row>
    <row r="43" spans="1:11" ht="15.6" x14ac:dyDescent="0.25">
      <c r="A43" s="199"/>
      <c r="B43" s="9"/>
      <c r="C43" s="6"/>
      <c r="D43" s="7"/>
      <c r="E43" s="8"/>
      <c r="F43" s="54"/>
      <c r="G43" s="134" t="s">
        <v>55</v>
      </c>
      <c r="H43" s="168">
        <f t="shared" ref="H43:J43" si="3">SUM(H39:H41)</f>
        <v>33000</v>
      </c>
      <c r="I43" s="168">
        <f t="shared" si="3"/>
        <v>0</v>
      </c>
      <c r="J43" s="189">
        <f t="shared" si="3"/>
        <v>33000</v>
      </c>
    </row>
    <row r="44" spans="1:11" ht="15.6" x14ac:dyDescent="0.25">
      <c r="A44" s="199"/>
      <c r="B44" s="9"/>
      <c r="C44" s="6"/>
      <c r="D44" s="7"/>
      <c r="E44" s="8"/>
      <c r="F44" s="54"/>
      <c r="G44" s="135" t="s">
        <v>9</v>
      </c>
      <c r="H44" s="169">
        <f>+H35+H43</f>
        <v>49991</v>
      </c>
      <c r="I44" s="169">
        <f t="shared" ref="I44:J44" si="4">+I35+I43</f>
        <v>0</v>
      </c>
      <c r="J44" s="190">
        <f t="shared" si="4"/>
        <v>49991</v>
      </c>
    </row>
    <row r="45" spans="1:11" s="35" customFormat="1" ht="15.6" x14ac:dyDescent="0.25">
      <c r="A45" s="199"/>
      <c r="B45" s="37"/>
      <c r="C45" s="6"/>
      <c r="D45" s="36"/>
      <c r="E45" s="8"/>
      <c r="F45" s="54"/>
      <c r="G45" s="135"/>
      <c r="H45" s="170"/>
      <c r="I45" s="170"/>
      <c r="J45" s="191"/>
    </row>
    <row r="46" spans="1:11" s="35" customFormat="1" ht="15.6" x14ac:dyDescent="0.3">
      <c r="A46" s="199"/>
      <c r="B46" s="79"/>
      <c r="C46" s="106"/>
      <c r="D46" s="80"/>
      <c r="E46" s="107"/>
      <c r="F46" s="81"/>
      <c r="G46" s="136" t="s">
        <v>93</v>
      </c>
      <c r="H46" s="171"/>
      <c r="I46" s="171"/>
      <c r="J46" s="188"/>
    </row>
    <row r="47" spans="1:11" s="35" customFormat="1" ht="15.6" x14ac:dyDescent="0.3">
      <c r="A47" s="199"/>
      <c r="B47" s="79"/>
      <c r="C47" s="106"/>
      <c r="D47" s="80"/>
      <c r="E47" s="107"/>
      <c r="F47" s="81"/>
      <c r="G47" s="136" t="s">
        <v>94</v>
      </c>
      <c r="H47" s="171"/>
      <c r="I47" s="171"/>
      <c r="J47" s="188"/>
    </row>
    <row r="48" spans="1:11" s="35" customFormat="1" ht="15.6" x14ac:dyDescent="0.3">
      <c r="A48" s="199"/>
      <c r="B48" s="79"/>
      <c r="C48" s="106"/>
      <c r="D48" s="80"/>
      <c r="E48" s="107"/>
      <c r="F48" s="81"/>
      <c r="G48" s="137"/>
      <c r="H48" s="172"/>
      <c r="I48" s="172"/>
      <c r="J48" s="188"/>
    </row>
    <row r="49" spans="1:10" s="35" customFormat="1" ht="15.6" x14ac:dyDescent="0.3">
      <c r="A49" s="199"/>
      <c r="B49" s="79"/>
      <c r="C49" s="106"/>
      <c r="D49" s="80"/>
      <c r="E49" s="107"/>
      <c r="F49" s="81"/>
      <c r="G49" s="262" t="s">
        <v>41</v>
      </c>
      <c r="H49" s="173"/>
      <c r="I49" s="173"/>
      <c r="J49" s="188"/>
    </row>
    <row r="50" spans="1:10" s="35" customFormat="1" ht="12.6" customHeight="1" x14ac:dyDescent="0.3">
      <c r="A50" s="199"/>
      <c r="B50" s="79"/>
      <c r="C50" s="106"/>
      <c r="D50" s="80"/>
      <c r="E50" s="107"/>
      <c r="F50" s="81"/>
      <c r="G50" s="129"/>
      <c r="H50" s="146"/>
      <c r="I50" s="146"/>
      <c r="J50" s="188"/>
    </row>
    <row r="51" spans="1:10" s="35" customFormat="1" ht="15.6" x14ac:dyDescent="0.3">
      <c r="A51" s="199" t="s">
        <v>115</v>
      </c>
      <c r="B51" s="73">
        <v>99</v>
      </c>
      <c r="C51" s="74" t="s">
        <v>103</v>
      </c>
      <c r="D51" s="75" t="s">
        <v>104</v>
      </c>
      <c r="E51" s="76">
        <v>13</v>
      </c>
      <c r="F51" s="77">
        <v>5300</v>
      </c>
      <c r="G51" s="139" t="s">
        <v>118</v>
      </c>
      <c r="H51" s="167">
        <v>0</v>
      </c>
      <c r="I51" s="174"/>
      <c r="J51" s="188">
        <f>SUM(H51:I51)</f>
        <v>0</v>
      </c>
    </row>
    <row r="52" spans="1:10" s="35" customFormat="1" ht="15.6" x14ac:dyDescent="0.3">
      <c r="A52" s="199" t="s">
        <v>115</v>
      </c>
      <c r="B52" s="73">
        <v>99</v>
      </c>
      <c r="C52" s="74" t="s">
        <v>105</v>
      </c>
      <c r="D52" s="75" t="s">
        <v>104</v>
      </c>
      <c r="E52" s="76">
        <v>14</v>
      </c>
      <c r="F52" s="77">
        <v>5300</v>
      </c>
      <c r="G52" s="139" t="s">
        <v>106</v>
      </c>
      <c r="H52" s="167">
        <v>360</v>
      </c>
      <c r="I52" s="174"/>
      <c r="J52" s="188">
        <f t="shared" ref="J52:J59" si="5">SUM(H52:I52)</f>
        <v>360</v>
      </c>
    </row>
    <row r="53" spans="1:10" s="35" customFormat="1" ht="15.6" x14ac:dyDescent="0.3">
      <c r="A53" s="199" t="s">
        <v>115</v>
      </c>
      <c r="B53" s="73">
        <v>99</v>
      </c>
      <c r="C53" s="74" t="s">
        <v>103</v>
      </c>
      <c r="D53" s="75" t="s">
        <v>104</v>
      </c>
      <c r="E53" s="76">
        <v>15</v>
      </c>
      <c r="F53" s="77">
        <v>5300</v>
      </c>
      <c r="G53" s="139" t="s">
        <v>107</v>
      </c>
      <c r="H53" s="167">
        <v>0</v>
      </c>
      <c r="I53" s="174"/>
      <c r="J53" s="188">
        <f t="shared" si="5"/>
        <v>0</v>
      </c>
    </row>
    <row r="54" spans="1:10" s="35" customFormat="1" ht="15.6" x14ac:dyDescent="0.3">
      <c r="A54" s="199" t="s">
        <v>115</v>
      </c>
      <c r="B54" s="73">
        <v>99</v>
      </c>
      <c r="C54" s="74" t="s">
        <v>103</v>
      </c>
      <c r="D54" s="75" t="s">
        <v>104</v>
      </c>
      <c r="E54" s="76">
        <v>16</v>
      </c>
      <c r="F54" s="77">
        <v>5300</v>
      </c>
      <c r="G54" s="139" t="s">
        <v>108</v>
      </c>
      <c r="H54" s="167">
        <v>1061</v>
      </c>
      <c r="I54" s="174"/>
      <c r="J54" s="188">
        <f t="shared" si="5"/>
        <v>1061</v>
      </c>
    </row>
    <row r="55" spans="1:10" s="35" customFormat="1" ht="15.6" x14ac:dyDescent="0.3">
      <c r="A55" s="199" t="s">
        <v>116</v>
      </c>
      <c r="B55" s="73">
        <v>99</v>
      </c>
      <c r="C55" s="74" t="s">
        <v>103</v>
      </c>
      <c r="D55" s="75" t="s">
        <v>104</v>
      </c>
      <c r="E55" s="76">
        <v>17</v>
      </c>
      <c r="F55" s="77">
        <v>5300</v>
      </c>
      <c r="G55" s="139" t="s">
        <v>109</v>
      </c>
      <c r="H55" s="167">
        <v>150</v>
      </c>
      <c r="I55" s="174"/>
      <c r="J55" s="188">
        <f t="shared" si="5"/>
        <v>150</v>
      </c>
    </row>
    <row r="56" spans="1:10" s="35" customFormat="1" ht="15.6" x14ac:dyDescent="0.3">
      <c r="A56" s="199" t="s">
        <v>116</v>
      </c>
      <c r="B56" s="73">
        <v>99</v>
      </c>
      <c r="C56" s="74" t="s">
        <v>103</v>
      </c>
      <c r="D56" s="75" t="s">
        <v>104</v>
      </c>
      <c r="E56" s="76">
        <v>18</v>
      </c>
      <c r="F56" s="77">
        <v>5300</v>
      </c>
      <c r="G56" s="139" t="s">
        <v>106</v>
      </c>
      <c r="H56" s="167">
        <v>600</v>
      </c>
      <c r="I56" s="174"/>
      <c r="J56" s="188">
        <f t="shared" si="5"/>
        <v>600</v>
      </c>
    </row>
    <row r="57" spans="1:10" s="35" customFormat="1" ht="15.6" x14ac:dyDescent="0.3">
      <c r="A57" s="199" t="s">
        <v>115</v>
      </c>
      <c r="B57" s="73">
        <v>99</v>
      </c>
      <c r="C57" s="74">
        <v>46</v>
      </c>
      <c r="D57" s="75">
        <v>10</v>
      </c>
      <c r="E57" s="76">
        <v>19</v>
      </c>
      <c r="F57" s="77">
        <v>5300</v>
      </c>
      <c r="G57" s="139" t="s">
        <v>102</v>
      </c>
      <c r="H57" s="167">
        <v>0</v>
      </c>
      <c r="I57" s="174"/>
      <c r="J57" s="188">
        <f t="shared" si="5"/>
        <v>0</v>
      </c>
    </row>
    <row r="58" spans="1:10" s="35" customFormat="1" ht="31.2" x14ac:dyDescent="0.3">
      <c r="A58" s="199" t="s">
        <v>116</v>
      </c>
      <c r="B58" s="73">
        <v>99</v>
      </c>
      <c r="C58" s="74">
        <v>46</v>
      </c>
      <c r="D58" s="75">
        <v>10</v>
      </c>
      <c r="E58" s="76">
        <v>20</v>
      </c>
      <c r="F58" s="77">
        <v>5300</v>
      </c>
      <c r="G58" s="140" t="s">
        <v>101</v>
      </c>
      <c r="H58" s="167">
        <v>266</v>
      </c>
      <c r="I58" s="175"/>
      <c r="J58" s="188">
        <f t="shared" si="5"/>
        <v>266</v>
      </c>
    </row>
    <row r="59" spans="1:10" s="35" customFormat="1" ht="31.2" x14ac:dyDescent="0.3">
      <c r="A59" s="199" t="s">
        <v>116</v>
      </c>
      <c r="B59" s="73">
        <v>99</v>
      </c>
      <c r="C59" s="74">
        <v>46</v>
      </c>
      <c r="D59" s="75">
        <v>10</v>
      </c>
      <c r="E59" s="76">
        <v>21</v>
      </c>
      <c r="F59" s="77">
        <v>5300</v>
      </c>
      <c r="G59" s="141" t="s">
        <v>112</v>
      </c>
      <c r="H59" s="167">
        <v>0</v>
      </c>
      <c r="I59" s="176"/>
      <c r="J59" s="188">
        <f t="shared" si="5"/>
        <v>0</v>
      </c>
    </row>
    <row r="60" spans="1:10" s="35" customFormat="1" ht="15.6" x14ac:dyDescent="0.3">
      <c r="A60" s="199"/>
      <c r="B60" s="73"/>
      <c r="C60" s="74"/>
      <c r="D60" s="75"/>
      <c r="E60" s="76"/>
      <c r="F60" s="77"/>
      <c r="G60" s="141"/>
      <c r="H60" s="167"/>
      <c r="I60" s="176"/>
      <c r="J60" s="188"/>
    </row>
    <row r="61" spans="1:10" s="35" customFormat="1" ht="15.6" x14ac:dyDescent="0.3">
      <c r="A61" s="199"/>
      <c r="B61" s="73"/>
      <c r="C61" s="74"/>
      <c r="D61" s="85"/>
      <c r="E61" s="76"/>
      <c r="F61" s="77"/>
      <c r="G61" s="261" t="s">
        <v>122</v>
      </c>
      <c r="H61" s="177">
        <f>SUM(H51:H59)</f>
        <v>2437</v>
      </c>
      <c r="I61" s="178">
        <f>SUM(I51:I59)</f>
        <v>0</v>
      </c>
      <c r="J61" s="192">
        <f>SUM(H61:I61)</f>
        <v>2437</v>
      </c>
    </row>
    <row r="62" spans="1:10" s="35" customFormat="1" ht="17.399999999999999" customHeight="1" x14ac:dyDescent="0.3">
      <c r="A62" s="199"/>
      <c r="B62" s="73"/>
      <c r="C62" s="74"/>
      <c r="D62" s="85"/>
      <c r="E62" s="76"/>
      <c r="F62" s="77"/>
      <c r="G62" s="260"/>
      <c r="H62" s="179"/>
      <c r="I62" s="179"/>
      <c r="J62" s="192"/>
    </row>
    <row r="63" spans="1:10" s="35" customFormat="1" ht="15.6" x14ac:dyDescent="0.3">
      <c r="A63" s="199"/>
      <c r="B63" s="73"/>
      <c r="C63" s="74"/>
      <c r="D63" s="85"/>
      <c r="E63" s="76"/>
      <c r="F63" s="77"/>
      <c r="G63" s="262" t="s">
        <v>120</v>
      </c>
      <c r="H63" s="173"/>
      <c r="I63" s="173"/>
      <c r="J63" s="188"/>
    </row>
    <row r="64" spans="1:10" s="35" customFormat="1" ht="15.6" x14ac:dyDescent="0.3">
      <c r="A64" s="199"/>
      <c r="B64" s="73"/>
      <c r="C64" s="74"/>
      <c r="D64" s="75"/>
      <c r="E64" s="76"/>
      <c r="F64" s="77"/>
      <c r="G64" s="138"/>
      <c r="H64" s="173"/>
      <c r="I64" s="173"/>
      <c r="J64" s="188"/>
    </row>
    <row r="65" spans="1:10" s="35" customFormat="1" ht="15.6" x14ac:dyDescent="0.3">
      <c r="A65" s="199" t="s">
        <v>115</v>
      </c>
      <c r="B65" s="73">
        <v>99</v>
      </c>
      <c r="C65" s="74">
        <v>57</v>
      </c>
      <c r="D65" s="75">
        <v>20</v>
      </c>
      <c r="E65" s="76">
        <v>1</v>
      </c>
      <c r="F65" s="77">
        <v>5300</v>
      </c>
      <c r="G65" s="141" t="s">
        <v>126</v>
      </c>
      <c r="H65" s="167">
        <v>0</v>
      </c>
      <c r="I65" s="176"/>
      <c r="J65" s="188">
        <v>0</v>
      </c>
    </row>
    <row r="66" spans="1:10" s="35" customFormat="1" ht="15.6" x14ac:dyDescent="0.3">
      <c r="A66" s="199" t="s">
        <v>115</v>
      </c>
      <c r="B66" s="73">
        <v>99</v>
      </c>
      <c r="C66" s="74">
        <v>69</v>
      </c>
      <c r="D66" s="75">
        <v>24</v>
      </c>
      <c r="E66" s="76">
        <v>1</v>
      </c>
      <c r="F66" s="77">
        <v>5300</v>
      </c>
      <c r="G66" s="141" t="s">
        <v>127</v>
      </c>
      <c r="H66" s="167">
        <v>0</v>
      </c>
      <c r="I66" s="176"/>
      <c r="J66" s="188">
        <v>0</v>
      </c>
    </row>
    <row r="67" spans="1:10" s="35" customFormat="1" ht="15.6" x14ac:dyDescent="0.3">
      <c r="A67" s="199"/>
      <c r="B67" s="73"/>
      <c r="C67" s="74"/>
      <c r="D67" s="75"/>
      <c r="E67" s="76"/>
      <c r="F67" s="77"/>
      <c r="G67" s="143"/>
      <c r="H67" s="167"/>
      <c r="I67" s="180"/>
      <c r="J67" s="188"/>
    </row>
    <row r="68" spans="1:10" s="35" customFormat="1" ht="15.6" x14ac:dyDescent="0.3">
      <c r="A68" s="199"/>
      <c r="B68" s="79"/>
      <c r="C68" s="106"/>
      <c r="D68" s="80"/>
      <c r="E68" s="107"/>
      <c r="F68" s="81"/>
      <c r="G68" s="142" t="s">
        <v>121</v>
      </c>
      <c r="H68" s="181">
        <f>SUM(H65:H66)</f>
        <v>0</v>
      </c>
      <c r="I68" s="182"/>
      <c r="J68" s="193">
        <f>SUM(J65:J66)</f>
        <v>0</v>
      </c>
    </row>
    <row r="69" spans="1:10" s="35" customFormat="1" ht="15.6" x14ac:dyDescent="0.3">
      <c r="A69" s="199"/>
      <c r="B69" s="79"/>
      <c r="C69" s="106"/>
      <c r="D69" s="80"/>
      <c r="E69" s="107"/>
      <c r="F69" s="81"/>
      <c r="G69" s="144" t="s">
        <v>100</v>
      </c>
      <c r="H69" s="183">
        <f>SUM(H61+H68)</f>
        <v>2437</v>
      </c>
      <c r="I69" s="184"/>
      <c r="J69" s="194">
        <f>SUM(J61+J68)</f>
        <v>2437</v>
      </c>
    </row>
    <row r="70" spans="1:10" ht="15.6" x14ac:dyDescent="0.25">
      <c r="A70" s="200"/>
      <c r="B70" s="155"/>
      <c r="C70" s="156"/>
      <c r="D70" s="157"/>
      <c r="E70" s="158"/>
      <c r="F70" s="55"/>
      <c r="G70" s="145"/>
      <c r="H70" s="185"/>
      <c r="I70" s="185"/>
      <c r="J70" s="195"/>
    </row>
    <row r="71" spans="1:10" ht="15.6" x14ac:dyDescent="0.25">
      <c r="A71" s="199"/>
      <c r="B71" s="205"/>
      <c r="C71" s="36"/>
      <c r="D71" s="7"/>
      <c r="E71" s="36"/>
      <c r="F71" s="202"/>
      <c r="G71" s="13" t="s">
        <v>10</v>
      </c>
      <c r="H71" s="186">
        <f>SUM(H44+H69)</f>
        <v>52428</v>
      </c>
      <c r="I71" s="159"/>
      <c r="J71" s="191">
        <f>SUM(J44+J69)</f>
        <v>52428</v>
      </c>
    </row>
    <row r="72" spans="1:10" ht="9" customHeight="1" x14ac:dyDescent="0.25">
      <c r="A72" s="199"/>
      <c r="B72" s="206"/>
      <c r="C72" s="36"/>
      <c r="D72" s="7"/>
      <c r="E72" s="36"/>
      <c r="F72" s="203"/>
      <c r="G72" s="13"/>
      <c r="H72" s="186"/>
      <c r="I72" s="159"/>
      <c r="J72" s="191"/>
    </row>
    <row r="73" spans="1:10" ht="15.6" x14ac:dyDescent="0.25">
      <c r="A73" s="199"/>
      <c r="B73" s="206"/>
      <c r="C73" s="36"/>
      <c r="D73" s="7"/>
      <c r="E73" s="36"/>
      <c r="F73" s="203"/>
      <c r="G73" s="13" t="s">
        <v>11</v>
      </c>
      <c r="H73" s="186">
        <f>SUM(H35+H61)</f>
        <v>19428</v>
      </c>
      <c r="I73" s="159"/>
      <c r="J73" s="191">
        <f>SUM(J35+J61)</f>
        <v>19428</v>
      </c>
    </row>
    <row r="74" spans="1:10" ht="15.6" x14ac:dyDescent="0.25">
      <c r="A74" s="199"/>
      <c r="B74" s="206"/>
      <c r="C74" s="36"/>
      <c r="D74" s="7"/>
      <c r="E74" s="36"/>
      <c r="F74" s="203"/>
      <c r="G74" s="13" t="s">
        <v>12</v>
      </c>
      <c r="H74" s="186">
        <f>SUM(H43+H68)</f>
        <v>33000</v>
      </c>
      <c r="I74" s="159"/>
      <c r="J74" s="191">
        <f>SUM(J43+J68)</f>
        <v>33000</v>
      </c>
    </row>
    <row r="75" spans="1:10" ht="16.2" thickBot="1" x14ac:dyDescent="0.3">
      <c r="A75" s="201"/>
      <c r="B75" s="207"/>
      <c r="C75" s="101"/>
      <c r="D75" s="101"/>
      <c r="E75" s="101"/>
      <c r="F75" s="204"/>
      <c r="G75" s="103" t="s">
        <v>13</v>
      </c>
      <c r="H75" s="196">
        <v>0</v>
      </c>
      <c r="I75" s="197"/>
      <c r="J75" s="198">
        <v>0</v>
      </c>
    </row>
  </sheetData>
  <mergeCells count="11">
    <mergeCell ref="H4:H7"/>
    <mergeCell ref="A2:J2"/>
    <mergeCell ref="A1:J1"/>
    <mergeCell ref="A3:J3"/>
    <mergeCell ref="G4:G7"/>
    <mergeCell ref="B4:B7"/>
    <mergeCell ref="C4:E5"/>
    <mergeCell ref="F4:F7"/>
    <mergeCell ref="A4:A7"/>
    <mergeCell ref="I4:I7"/>
    <mergeCell ref="J4:J7"/>
  </mergeCells>
  <printOptions horizontalCentered="1"/>
  <pageMargins left="0.59055118110236227" right="0.19685039370078741" top="0.74803149606299213" bottom="0.74803149606299213" header="0.31496062992125984" footer="0.31496062992125984"/>
  <pageSetup paperSize="9" scale="55" fitToHeight="0" pageOrder="overThenDown" orientation="portrait" cellComments="atEnd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>
    <pageSetUpPr fitToPage="1"/>
  </sheetPr>
  <dimension ref="A1:M116"/>
  <sheetViews>
    <sheetView tabSelected="1" view="pageBreakPreview" zoomScale="90" zoomScaleNormal="80" zoomScaleSheetLayoutView="90" workbookViewId="0">
      <selection activeCell="A107" sqref="A107:M107"/>
    </sheetView>
  </sheetViews>
  <sheetFormatPr baseColWidth="10" defaultRowHeight="12.6" x14ac:dyDescent="0.25"/>
  <cols>
    <col min="1" max="1" width="5.33203125" style="113" customWidth="1"/>
    <col min="2" max="2" width="3.44140625" customWidth="1"/>
    <col min="3" max="4" width="3.5546875" customWidth="1"/>
    <col min="5" max="5" width="4" customWidth="1"/>
    <col min="6" max="6" width="7.88671875" style="52" customWidth="1"/>
    <col min="7" max="7" width="60.88671875" style="1" customWidth="1"/>
    <col min="8" max="9" width="7.33203125" customWidth="1"/>
    <col min="10" max="13" width="7.33203125" style="35" customWidth="1"/>
  </cols>
  <sheetData>
    <row r="1" spans="1:13" ht="24.6" customHeight="1" x14ac:dyDescent="0.35">
      <c r="A1" s="208" t="s">
        <v>68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</row>
    <row r="2" spans="1:13" ht="21.6" customHeight="1" x14ac:dyDescent="0.35">
      <c r="A2" s="208" t="s">
        <v>128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</row>
    <row r="3" spans="1:13" ht="16.2" thickBot="1" x14ac:dyDescent="0.35">
      <c r="A3" s="250" t="s">
        <v>0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</row>
    <row r="4" spans="1:13" ht="30.6" customHeight="1" x14ac:dyDescent="0.25">
      <c r="A4" s="238" t="s">
        <v>117</v>
      </c>
      <c r="B4" s="245" t="s">
        <v>2</v>
      </c>
      <c r="C4" s="247" t="s">
        <v>1</v>
      </c>
      <c r="D4" s="248"/>
      <c r="E4" s="249"/>
      <c r="F4" s="240" t="s">
        <v>83</v>
      </c>
      <c r="G4" s="242" t="s">
        <v>77</v>
      </c>
      <c r="H4" s="231" t="s">
        <v>130</v>
      </c>
      <c r="I4" s="231"/>
      <c r="J4" s="230" t="s">
        <v>123</v>
      </c>
      <c r="K4" s="230"/>
      <c r="L4" s="231" t="s">
        <v>131</v>
      </c>
      <c r="M4" s="231"/>
    </row>
    <row r="5" spans="1:13" ht="0.6" customHeight="1" x14ac:dyDescent="0.25">
      <c r="A5" s="213"/>
      <c r="B5" s="216"/>
      <c r="C5" s="221"/>
      <c r="D5" s="222"/>
      <c r="E5" s="223"/>
      <c r="F5" s="225"/>
      <c r="G5" s="243"/>
      <c r="H5" s="232" t="s">
        <v>81</v>
      </c>
      <c r="I5" s="235" t="s">
        <v>82</v>
      </c>
      <c r="J5" s="232" t="s">
        <v>81</v>
      </c>
      <c r="K5" s="235" t="s">
        <v>82</v>
      </c>
      <c r="L5" s="232" t="s">
        <v>81</v>
      </c>
      <c r="M5" s="235" t="s">
        <v>82</v>
      </c>
    </row>
    <row r="6" spans="1:13" ht="13.8" x14ac:dyDescent="0.25">
      <c r="A6" s="213"/>
      <c r="B6" s="216"/>
      <c r="C6" s="2" t="s">
        <v>4</v>
      </c>
      <c r="D6" s="31" t="s">
        <v>6</v>
      </c>
      <c r="E6" s="15" t="s">
        <v>5</v>
      </c>
      <c r="F6" s="225"/>
      <c r="G6" s="243"/>
      <c r="H6" s="233"/>
      <c r="I6" s="236"/>
      <c r="J6" s="233"/>
      <c r="K6" s="236"/>
      <c r="L6" s="233"/>
      <c r="M6" s="236"/>
    </row>
    <row r="7" spans="1:13" ht="14.4" thickBot="1" x14ac:dyDescent="0.3">
      <c r="A7" s="239"/>
      <c r="B7" s="246"/>
      <c r="C7" s="40" t="s">
        <v>7</v>
      </c>
      <c r="D7" s="41" t="s">
        <v>7</v>
      </c>
      <c r="E7" s="42" t="s">
        <v>8</v>
      </c>
      <c r="F7" s="241"/>
      <c r="G7" s="244"/>
      <c r="H7" s="234"/>
      <c r="I7" s="237"/>
      <c r="J7" s="234"/>
      <c r="K7" s="237"/>
      <c r="L7" s="234"/>
      <c r="M7" s="237"/>
    </row>
    <row r="8" spans="1:13" ht="16.8" thickTop="1" x14ac:dyDescent="0.25">
      <c r="A8" s="114"/>
      <c r="B8" s="5"/>
      <c r="C8" s="4"/>
      <c r="D8" s="4"/>
      <c r="E8" s="4"/>
      <c r="F8" s="53"/>
      <c r="G8" s="16"/>
      <c r="H8" s="17"/>
      <c r="I8" s="43"/>
      <c r="J8" s="17"/>
      <c r="K8" s="43"/>
      <c r="L8" s="17"/>
      <c r="M8" s="43"/>
    </row>
    <row r="9" spans="1:13" ht="18" x14ac:dyDescent="0.25">
      <c r="A9" s="114"/>
      <c r="B9" s="37"/>
      <c r="C9" s="36"/>
      <c r="D9" s="36"/>
      <c r="E9" s="36"/>
      <c r="F9" s="54"/>
      <c r="G9" s="29" t="s">
        <v>18</v>
      </c>
      <c r="H9" s="18"/>
      <c r="I9" s="44"/>
      <c r="J9" s="18"/>
      <c r="K9" s="44"/>
      <c r="L9" s="18"/>
      <c r="M9" s="44"/>
    </row>
    <row r="10" spans="1:13" ht="16.2" x14ac:dyDescent="0.25">
      <c r="A10" s="114"/>
      <c r="B10" s="37"/>
      <c r="C10" s="36"/>
      <c r="D10" s="36"/>
      <c r="E10" s="36"/>
      <c r="F10" s="54"/>
      <c r="G10" s="14"/>
      <c r="H10" s="18"/>
      <c r="I10" s="44"/>
      <c r="J10" s="18"/>
      <c r="K10" s="44"/>
      <c r="L10" s="18"/>
      <c r="M10" s="44"/>
    </row>
    <row r="11" spans="1:13" ht="15.6" x14ac:dyDescent="0.25">
      <c r="A11" s="114"/>
      <c r="B11" s="37"/>
      <c r="C11" s="36"/>
      <c r="D11" s="36"/>
      <c r="E11" s="36"/>
      <c r="F11" s="54"/>
      <c r="G11" s="19" t="s">
        <v>52</v>
      </c>
      <c r="H11" s="18"/>
      <c r="I11" s="44"/>
      <c r="J11" s="18"/>
      <c r="K11" s="44"/>
      <c r="L11" s="18"/>
      <c r="M11" s="44"/>
    </row>
    <row r="12" spans="1:13" ht="15.6" x14ac:dyDescent="0.25">
      <c r="A12" s="114"/>
      <c r="B12" s="37"/>
      <c r="C12" s="36"/>
      <c r="D12" s="36"/>
      <c r="E12" s="36"/>
      <c r="F12" s="54"/>
      <c r="G12" s="10" t="s">
        <v>56</v>
      </c>
      <c r="H12" s="18"/>
      <c r="I12" s="44"/>
      <c r="J12" s="18"/>
      <c r="K12" s="44"/>
      <c r="L12" s="18"/>
      <c r="M12" s="44"/>
    </row>
    <row r="13" spans="1:13" ht="15.6" x14ac:dyDescent="0.25">
      <c r="A13" s="114"/>
      <c r="B13" s="37"/>
      <c r="C13" s="36"/>
      <c r="D13" s="36"/>
      <c r="E13" s="36"/>
      <c r="F13" s="54"/>
      <c r="G13" s="20"/>
      <c r="H13" s="18"/>
      <c r="I13" s="44"/>
      <c r="J13" s="18"/>
      <c r="K13" s="44"/>
      <c r="L13" s="18"/>
      <c r="M13" s="44"/>
    </row>
    <row r="14" spans="1:13" ht="15.6" x14ac:dyDescent="0.25">
      <c r="A14" s="114"/>
      <c r="B14" s="37"/>
      <c r="C14" s="36"/>
      <c r="D14" s="36"/>
      <c r="E14" s="36"/>
      <c r="F14" s="54"/>
      <c r="G14" s="21" t="s">
        <v>17</v>
      </c>
      <c r="H14" s="18"/>
      <c r="I14" s="44"/>
      <c r="J14" s="18"/>
      <c r="K14" s="44"/>
      <c r="L14" s="18"/>
      <c r="M14" s="44"/>
    </row>
    <row r="15" spans="1:13" ht="15.6" x14ac:dyDescent="0.25">
      <c r="A15" s="114"/>
      <c r="B15" s="37"/>
      <c r="C15" s="36"/>
      <c r="D15" s="36"/>
      <c r="E15" s="36"/>
      <c r="F15" s="54"/>
      <c r="G15" s="22"/>
      <c r="H15" s="18"/>
      <c r="I15" s="44"/>
      <c r="J15" s="18"/>
      <c r="K15" s="44"/>
      <c r="L15" s="18"/>
      <c r="M15" s="44"/>
    </row>
    <row r="16" spans="1:13" s="32" customFormat="1" ht="15.6" customHeight="1" x14ac:dyDescent="0.25">
      <c r="A16" s="114" t="s">
        <v>116</v>
      </c>
      <c r="B16" s="118">
        <v>1</v>
      </c>
      <c r="C16" s="119">
        <v>11</v>
      </c>
      <c r="D16" s="119">
        <v>11</v>
      </c>
      <c r="E16" s="119">
        <v>1</v>
      </c>
      <c r="F16" s="67">
        <v>5300</v>
      </c>
      <c r="G16" s="72" t="s">
        <v>63</v>
      </c>
      <c r="H16" s="61">
        <v>0</v>
      </c>
      <c r="I16" s="62">
        <v>0</v>
      </c>
      <c r="J16" s="61">
        <v>0</v>
      </c>
      <c r="K16" s="62">
        <v>0</v>
      </c>
      <c r="L16" s="61">
        <v>0</v>
      </c>
      <c r="M16" s="62">
        <v>0</v>
      </c>
    </row>
    <row r="17" spans="1:13" s="32" customFormat="1" ht="31.2" x14ac:dyDescent="0.25">
      <c r="A17" s="114" t="s">
        <v>115</v>
      </c>
      <c r="B17" s="118">
        <v>1</v>
      </c>
      <c r="C17" s="119">
        <v>11</v>
      </c>
      <c r="D17" s="119">
        <v>11</v>
      </c>
      <c r="E17" s="120" t="s">
        <v>66</v>
      </c>
      <c r="F17" s="67">
        <v>5300</v>
      </c>
      <c r="G17" s="72" t="s">
        <v>67</v>
      </c>
      <c r="H17" s="61">
        <v>0</v>
      </c>
      <c r="I17" s="62">
        <v>0</v>
      </c>
      <c r="J17" s="61">
        <v>0</v>
      </c>
      <c r="K17" s="62">
        <v>0</v>
      </c>
      <c r="L17" s="61">
        <v>0</v>
      </c>
      <c r="M17" s="62">
        <v>0</v>
      </c>
    </row>
    <row r="18" spans="1:13" ht="10.8" customHeight="1" x14ac:dyDescent="0.25">
      <c r="A18" s="114"/>
      <c r="B18" s="37"/>
      <c r="C18" s="36"/>
      <c r="D18" s="36"/>
      <c r="E18" s="36"/>
      <c r="F18" s="54"/>
      <c r="G18" s="34"/>
      <c r="H18" s="18"/>
      <c r="I18" s="44"/>
      <c r="J18" s="18"/>
      <c r="K18" s="44"/>
      <c r="L18" s="18"/>
      <c r="M18" s="44"/>
    </row>
    <row r="19" spans="1:13" ht="18" customHeight="1" x14ac:dyDescent="0.25">
      <c r="A19" s="114"/>
      <c r="B19" s="37"/>
      <c r="C19" s="36"/>
      <c r="D19" s="36"/>
      <c r="E19" s="36"/>
      <c r="F19" s="54"/>
      <c r="G19" s="24" t="s">
        <v>54</v>
      </c>
      <c r="H19" s="23">
        <f t="shared" ref="H19:I19" si="0">SUM(H16:H17)</f>
        <v>0</v>
      </c>
      <c r="I19" s="45">
        <f t="shared" si="0"/>
        <v>0</v>
      </c>
      <c r="J19" s="23">
        <f t="shared" ref="J19:M19" si="1">SUM(J16:J17)</f>
        <v>0</v>
      </c>
      <c r="K19" s="45">
        <f t="shared" si="1"/>
        <v>0</v>
      </c>
      <c r="L19" s="23">
        <f t="shared" si="1"/>
        <v>0</v>
      </c>
      <c r="M19" s="45">
        <f t="shared" si="1"/>
        <v>0</v>
      </c>
    </row>
    <row r="20" spans="1:13" ht="15.6" x14ac:dyDescent="0.25">
      <c r="A20" s="114"/>
      <c r="B20" s="37"/>
      <c r="C20" s="36"/>
      <c r="D20" s="36"/>
      <c r="E20" s="36"/>
      <c r="F20" s="54"/>
      <c r="G20" s="25" t="s">
        <v>9</v>
      </c>
      <c r="H20" s="26">
        <f t="shared" ref="H20:I20" si="2">SUM(H19)</f>
        <v>0</v>
      </c>
      <c r="I20" s="46">
        <f t="shared" si="2"/>
        <v>0</v>
      </c>
      <c r="J20" s="26">
        <f t="shared" ref="J20:M20" si="3">SUM(J19)</f>
        <v>0</v>
      </c>
      <c r="K20" s="46">
        <f t="shared" si="3"/>
        <v>0</v>
      </c>
      <c r="L20" s="26">
        <f t="shared" si="3"/>
        <v>0</v>
      </c>
      <c r="M20" s="46">
        <f t="shared" si="3"/>
        <v>0</v>
      </c>
    </row>
    <row r="21" spans="1:13" ht="15.6" x14ac:dyDescent="0.25">
      <c r="A21" s="114"/>
      <c r="B21" s="37"/>
      <c r="C21" s="36"/>
      <c r="D21" s="36"/>
      <c r="E21" s="36"/>
      <c r="F21" s="54"/>
      <c r="G21" s="22"/>
      <c r="H21" s="18"/>
      <c r="I21" s="44"/>
      <c r="J21" s="18"/>
      <c r="K21" s="44"/>
      <c r="L21" s="18"/>
      <c r="M21" s="44"/>
    </row>
    <row r="22" spans="1:13" ht="15.6" x14ac:dyDescent="0.25">
      <c r="A22" s="114"/>
      <c r="B22" s="37"/>
      <c r="C22" s="36"/>
      <c r="D22" s="36"/>
      <c r="E22" s="36"/>
      <c r="F22" s="54"/>
      <c r="G22" s="19" t="s">
        <v>57</v>
      </c>
      <c r="H22" s="18"/>
      <c r="I22" s="44"/>
      <c r="J22" s="18"/>
      <c r="K22" s="44"/>
      <c r="L22" s="18"/>
      <c r="M22" s="44"/>
    </row>
    <row r="23" spans="1:13" ht="15.6" x14ac:dyDescent="0.25">
      <c r="A23" s="114"/>
      <c r="B23" s="37"/>
      <c r="C23" s="36"/>
      <c r="D23" s="36"/>
      <c r="E23" s="36"/>
      <c r="F23" s="54"/>
      <c r="G23" s="10" t="s">
        <v>58</v>
      </c>
      <c r="H23" s="18"/>
      <c r="I23" s="44"/>
      <c r="J23" s="18"/>
      <c r="K23" s="44"/>
      <c r="L23" s="18"/>
      <c r="M23" s="44"/>
    </row>
    <row r="24" spans="1:13" ht="15.6" x14ac:dyDescent="0.25">
      <c r="A24" s="114"/>
      <c r="B24" s="37"/>
      <c r="C24" s="36"/>
      <c r="D24" s="36"/>
      <c r="E24" s="36"/>
      <c r="F24" s="54"/>
      <c r="G24" s="20"/>
      <c r="H24" s="18"/>
      <c r="I24" s="44"/>
      <c r="J24" s="18"/>
      <c r="K24" s="44"/>
      <c r="L24" s="18"/>
      <c r="M24" s="44"/>
    </row>
    <row r="25" spans="1:13" ht="15.6" x14ac:dyDescent="0.25">
      <c r="A25" s="114"/>
      <c r="B25" s="37"/>
      <c r="C25" s="36"/>
      <c r="D25" s="36"/>
      <c r="E25" s="36"/>
      <c r="F25" s="54"/>
      <c r="G25" s="21" t="s">
        <v>17</v>
      </c>
      <c r="H25" s="18"/>
      <c r="I25" s="44"/>
      <c r="J25" s="18"/>
      <c r="K25" s="44"/>
      <c r="L25" s="18"/>
      <c r="M25" s="44"/>
    </row>
    <row r="26" spans="1:13" ht="15.6" x14ac:dyDescent="0.25">
      <c r="A26" s="114"/>
      <c r="B26" s="37"/>
      <c r="C26" s="36"/>
      <c r="D26" s="36"/>
      <c r="E26" s="36"/>
      <c r="F26" s="54"/>
      <c r="G26" s="22"/>
      <c r="H26" s="18"/>
      <c r="I26" s="44"/>
      <c r="J26" s="18"/>
      <c r="K26" s="44"/>
      <c r="L26" s="18"/>
      <c r="M26" s="44"/>
    </row>
    <row r="27" spans="1:13" ht="46.8" x14ac:dyDescent="0.25">
      <c r="A27" s="114" t="s">
        <v>116</v>
      </c>
      <c r="B27" s="73">
        <v>2</v>
      </c>
      <c r="C27" s="85">
        <v>12</v>
      </c>
      <c r="D27" s="85">
        <v>11</v>
      </c>
      <c r="E27" s="85">
        <v>1</v>
      </c>
      <c r="F27" s="77">
        <v>5300</v>
      </c>
      <c r="G27" s="78" t="s">
        <v>64</v>
      </c>
      <c r="H27" s="82">
        <v>170</v>
      </c>
      <c r="I27" s="59">
        <v>170</v>
      </c>
      <c r="J27" s="82"/>
      <c r="K27" s="59"/>
      <c r="L27" s="82">
        <v>170</v>
      </c>
      <c r="M27" s="59">
        <v>170</v>
      </c>
    </row>
    <row r="28" spans="1:13" ht="15.6" customHeight="1" x14ac:dyDescent="0.25">
      <c r="A28" s="114" t="s">
        <v>116</v>
      </c>
      <c r="B28" s="73">
        <v>2</v>
      </c>
      <c r="C28" s="85">
        <v>12</v>
      </c>
      <c r="D28" s="85">
        <v>11</v>
      </c>
      <c r="E28" s="85">
        <v>2</v>
      </c>
      <c r="F28" s="77">
        <v>5300</v>
      </c>
      <c r="G28" s="78" t="s">
        <v>19</v>
      </c>
      <c r="H28" s="82">
        <v>927</v>
      </c>
      <c r="I28" s="59">
        <v>867</v>
      </c>
      <c r="J28" s="82"/>
      <c r="K28" s="59"/>
      <c r="L28" s="82">
        <v>927</v>
      </c>
      <c r="M28" s="59">
        <v>867</v>
      </c>
    </row>
    <row r="29" spans="1:13" ht="15.6" x14ac:dyDescent="0.25">
      <c r="A29" s="114" t="s">
        <v>116</v>
      </c>
      <c r="B29" s="73">
        <v>2</v>
      </c>
      <c r="C29" s="85">
        <v>12</v>
      </c>
      <c r="D29" s="85">
        <v>11</v>
      </c>
      <c r="E29" s="85">
        <v>3</v>
      </c>
      <c r="F29" s="77">
        <v>5300</v>
      </c>
      <c r="G29" s="78" t="s">
        <v>90</v>
      </c>
      <c r="H29" s="82">
        <v>0</v>
      </c>
      <c r="I29" s="59">
        <v>0</v>
      </c>
      <c r="J29" s="82"/>
      <c r="K29" s="59"/>
      <c r="L29" s="82">
        <v>0</v>
      </c>
      <c r="M29" s="59">
        <v>0</v>
      </c>
    </row>
    <row r="30" spans="1:13" ht="15.6" x14ac:dyDescent="0.25">
      <c r="A30" s="114" t="s">
        <v>116</v>
      </c>
      <c r="B30" s="73">
        <v>2</v>
      </c>
      <c r="C30" s="85">
        <v>32</v>
      </c>
      <c r="D30" s="85">
        <v>0</v>
      </c>
      <c r="E30" s="85">
        <v>1</v>
      </c>
      <c r="F30" s="77">
        <v>5300</v>
      </c>
      <c r="G30" s="78" t="s">
        <v>20</v>
      </c>
      <c r="H30" s="82">
        <v>0</v>
      </c>
      <c r="I30" s="59">
        <v>0</v>
      </c>
      <c r="J30" s="82"/>
      <c r="K30" s="59"/>
      <c r="L30" s="82">
        <v>0</v>
      </c>
      <c r="M30" s="59">
        <v>0</v>
      </c>
    </row>
    <row r="31" spans="1:13" ht="15.6" x14ac:dyDescent="0.25">
      <c r="A31" s="114" t="s">
        <v>116</v>
      </c>
      <c r="B31" s="73">
        <v>2</v>
      </c>
      <c r="C31" s="85">
        <v>35</v>
      </c>
      <c r="D31" s="85">
        <v>40</v>
      </c>
      <c r="E31" s="85">
        <v>1</v>
      </c>
      <c r="F31" s="77">
        <v>5300</v>
      </c>
      <c r="G31" s="78" t="s">
        <v>31</v>
      </c>
      <c r="H31" s="82">
        <v>10</v>
      </c>
      <c r="I31" s="59">
        <v>10</v>
      </c>
      <c r="J31" s="82"/>
      <c r="K31" s="59"/>
      <c r="L31" s="82">
        <v>10</v>
      </c>
      <c r="M31" s="59">
        <v>10</v>
      </c>
    </row>
    <row r="32" spans="1:13" ht="30.6" customHeight="1" x14ac:dyDescent="0.25">
      <c r="A32" s="114" t="s">
        <v>116</v>
      </c>
      <c r="B32" s="73">
        <v>2</v>
      </c>
      <c r="C32" s="85">
        <v>35</v>
      </c>
      <c r="D32" s="85">
        <v>60</v>
      </c>
      <c r="E32" s="85">
        <v>1</v>
      </c>
      <c r="F32" s="77">
        <v>5300</v>
      </c>
      <c r="G32" s="78" t="s">
        <v>21</v>
      </c>
      <c r="H32" s="82">
        <v>0</v>
      </c>
      <c r="I32" s="59">
        <v>60</v>
      </c>
      <c r="J32" s="82"/>
      <c r="K32" s="59"/>
      <c r="L32" s="82">
        <v>0</v>
      </c>
      <c r="M32" s="59">
        <v>60</v>
      </c>
    </row>
    <row r="33" spans="1:13" ht="31.2" x14ac:dyDescent="0.25">
      <c r="A33" s="114" t="s">
        <v>116</v>
      </c>
      <c r="B33" s="73">
        <v>2</v>
      </c>
      <c r="C33" s="85">
        <v>41</v>
      </c>
      <c r="D33" s="85">
        <v>40</v>
      </c>
      <c r="E33" s="85">
        <v>1</v>
      </c>
      <c r="F33" s="77">
        <v>5300</v>
      </c>
      <c r="G33" s="78" t="s">
        <v>22</v>
      </c>
      <c r="H33" s="82">
        <v>0</v>
      </c>
      <c r="I33" s="59">
        <v>0</v>
      </c>
      <c r="J33" s="82"/>
      <c r="K33" s="59"/>
      <c r="L33" s="82">
        <v>0</v>
      </c>
      <c r="M33" s="59">
        <v>0</v>
      </c>
    </row>
    <row r="34" spans="1:13" ht="46.8" x14ac:dyDescent="0.25">
      <c r="A34" s="114" t="s">
        <v>116</v>
      </c>
      <c r="B34" s="73">
        <v>2</v>
      </c>
      <c r="C34" s="85">
        <v>41</v>
      </c>
      <c r="D34" s="85">
        <v>40</v>
      </c>
      <c r="E34" s="85">
        <v>2</v>
      </c>
      <c r="F34" s="77">
        <v>5300</v>
      </c>
      <c r="G34" s="78" t="s">
        <v>74</v>
      </c>
      <c r="H34" s="82">
        <v>242</v>
      </c>
      <c r="I34" s="59">
        <v>242</v>
      </c>
      <c r="J34" s="82"/>
      <c r="K34" s="59"/>
      <c r="L34" s="82">
        <v>242</v>
      </c>
      <c r="M34" s="59">
        <v>242</v>
      </c>
    </row>
    <row r="35" spans="1:13" ht="15.6" x14ac:dyDescent="0.25">
      <c r="A35" s="114" t="s">
        <v>116</v>
      </c>
      <c r="B35" s="73">
        <v>2</v>
      </c>
      <c r="C35" s="85">
        <v>43</v>
      </c>
      <c r="D35" s="85">
        <v>22</v>
      </c>
      <c r="E35" s="85">
        <v>1</v>
      </c>
      <c r="F35" s="77">
        <v>5300</v>
      </c>
      <c r="G35" s="78" t="s">
        <v>23</v>
      </c>
      <c r="H35" s="82">
        <v>0</v>
      </c>
      <c r="I35" s="59">
        <v>0</v>
      </c>
      <c r="J35" s="82"/>
      <c r="K35" s="59"/>
      <c r="L35" s="82">
        <v>0</v>
      </c>
      <c r="M35" s="59">
        <v>0</v>
      </c>
    </row>
    <row r="36" spans="1:13" s="52" customFormat="1" ht="15.6" x14ac:dyDescent="0.25">
      <c r="A36" s="114" t="s">
        <v>116</v>
      </c>
      <c r="B36" s="73">
        <v>2</v>
      </c>
      <c r="C36" s="85">
        <v>44</v>
      </c>
      <c r="D36" s="85">
        <v>30</v>
      </c>
      <c r="E36" s="85">
        <v>1</v>
      </c>
      <c r="F36" s="77">
        <v>5300</v>
      </c>
      <c r="G36" s="78" t="s">
        <v>24</v>
      </c>
      <c r="H36" s="109">
        <v>10</v>
      </c>
      <c r="I36" s="110">
        <v>10</v>
      </c>
      <c r="J36" s="109"/>
      <c r="K36" s="110"/>
      <c r="L36" s="109">
        <v>10</v>
      </c>
      <c r="M36" s="110">
        <v>10</v>
      </c>
    </row>
    <row r="37" spans="1:13" s="35" customFormat="1" ht="11.4" customHeight="1" x14ac:dyDescent="0.25">
      <c r="A37" s="114"/>
      <c r="B37" s="79"/>
      <c r="C37" s="94"/>
      <c r="D37" s="94"/>
      <c r="E37" s="94"/>
      <c r="F37" s="81"/>
      <c r="G37" s="83"/>
      <c r="H37" s="82"/>
      <c r="I37" s="84"/>
      <c r="J37" s="82"/>
      <c r="K37" s="84"/>
      <c r="L37" s="82"/>
      <c r="M37" s="84"/>
    </row>
    <row r="38" spans="1:13" ht="18" customHeight="1" x14ac:dyDescent="0.25">
      <c r="A38" s="114"/>
      <c r="B38" s="37"/>
      <c r="C38" s="36"/>
      <c r="D38" s="36"/>
      <c r="E38" s="36"/>
      <c r="F38" s="54"/>
      <c r="G38" s="24" t="s">
        <v>54</v>
      </c>
      <c r="H38" s="23">
        <f t="shared" ref="H38:I38" si="4">SUM(H27:H36)</f>
        <v>1359</v>
      </c>
      <c r="I38" s="47">
        <f t="shared" si="4"/>
        <v>1359</v>
      </c>
      <c r="J38" s="23">
        <f t="shared" ref="J38:M38" si="5">SUM(J27:J36)</f>
        <v>0</v>
      </c>
      <c r="K38" s="47">
        <f t="shared" si="5"/>
        <v>0</v>
      </c>
      <c r="L38" s="23">
        <f t="shared" si="5"/>
        <v>1359</v>
      </c>
      <c r="M38" s="47">
        <f t="shared" si="5"/>
        <v>1359</v>
      </c>
    </row>
    <row r="39" spans="1:13" ht="18" customHeight="1" x14ac:dyDescent="0.25">
      <c r="A39" s="114"/>
      <c r="B39" s="37"/>
      <c r="C39" s="36"/>
      <c r="D39" s="36"/>
      <c r="E39" s="36"/>
      <c r="F39" s="54"/>
      <c r="G39" s="24"/>
      <c r="H39" s="18"/>
      <c r="I39" s="44"/>
      <c r="J39" s="18"/>
      <c r="K39" s="44"/>
      <c r="L39" s="18"/>
      <c r="M39" s="44"/>
    </row>
    <row r="40" spans="1:13" ht="15.6" x14ac:dyDescent="0.25">
      <c r="A40" s="114"/>
      <c r="B40" s="37"/>
      <c r="C40" s="36"/>
      <c r="D40" s="36"/>
      <c r="E40" s="36"/>
      <c r="F40" s="54"/>
      <c r="G40" s="21" t="s">
        <v>26</v>
      </c>
      <c r="H40" s="18"/>
      <c r="I40" s="44"/>
      <c r="J40" s="18"/>
      <c r="K40" s="44"/>
      <c r="L40" s="18"/>
      <c r="M40" s="44"/>
    </row>
    <row r="41" spans="1:13" ht="15.6" x14ac:dyDescent="0.25">
      <c r="A41" s="114"/>
      <c r="B41" s="37"/>
      <c r="C41" s="36"/>
      <c r="D41" s="36"/>
      <c r="E41" s="36"/>
      <c r="F41" s="54"/>
      <c r="G41" s="22"/>
      <c r="H41" s="18"/>
      <c r="I41" s="44"/>
      <c r="J41" s="18"/>
      <c r="K41" s="44"/>
      <c r="L41" s="18"/>
      <c r="M41" s="44"/>
    </row>
    <row r="42" spans="1:13" ht="31.2" x14ac:dyDescent="0.25">
      <c r="A42" s="114" t="s">
        <v>116</v>
      </c>
      <c r="B42" s="66">
        <v>2</v>
      </c>
      <c r="C42" s="69">
        <v>61</v>
      </c>
      <c r="D42" s="69">
        <v>41</v>
      </c>
      <c r="E42" s="69">
        <v>1</v>
      </c>
      <c r="F42" s="67">
        <v>5300</v>
      </c>
      <c r="G42" s="71" t="s">
        <v>25</v>
      </c>
      <c r="H42" s="58">
        <v>0</v>
      </c>
      <c r="I42" s="59">
        <v>0</v>
      </c>
      <c r="J42" s="58"/>
      <c r="K42" s="59"/>
      <c r="L42" s="58">
        <v>0</v>
      </c>
      <c r="M42" s="59">
        <v>0</v>
      </c>
    </row>
    <row r="43" spans="1:13" s="35" customFormat="1" ht="46.8" x14ac:dyDescent="0.25">
      <c r="A43" s="114" t="s">
        <v>116</v>
      </c>
      <c r="B43" s="66">
        <v>2</v>
      </c>
      <c r="C43" s="69">
        <v>61</v>
      </c>
      <c r="D43" s="69">
        <v>41</v>
      </c>
      <c r="E43" s="69">
        <v>2</v>
      </c>
      <c r="F43" s="67">
        <v>5300</v>
      </c>
      <c r="G43" s="78" t="s">
        <v>113</v>
      </c>
      <c r="H43" s="58">
        <v>0</v>
      </c>
      <c r="I43" s="60">
        <v>0</v>
      </c>
      <c r="J43" s="58"/>
      <c r="K43" s="60"/>
      <c r="L43" s="58">
        <v>0</v>
      </c>
      <c r="M43" s="60">
        <v>0</v>
      </c>
    </row>
    <row r="44" spans="1:13" s="35" customFormat="1" ht="15.6" customHeight="1" x14ac:dyDescent="0.25">
      <c r="A44" s="114" t="s">
        <v>116</v>
      </c>
      <c r="B44" s="66">
        <v>2</v>
      </c>
      <c r="C44" s="69">
        <v>72</v>
      </c>
      <c r="D44" s="69">
        <v>0</v>
      </c>
      <c r="E44" s="69">
        <v>1</v>
      </c>
      <c r="F44" s="67">
        <v>5300</v>
      </c>
      <c r="G44" s="71" t="s">
        <v>80</v>
      </c>
      <c r="H44" s="58">
        <v>150</v>
      </c>
      <c r="I44" s="60">
        <v>150</v>
      </c>
      <c r="J44" s="58"/>
      <c r="K44" s="60"/>
      <c r="L44" s="58">
        <v>150</v>
      </c>
      <c r="M44" s="60">
        <v>150</v>
      </c>
    </row>
    <row r="45" spans="1:13" ht="15.6" x14ac:dyDescent="0.25">
      <c r="A45" s="114" t="s">
        <v>116</v>
      </c>
      <c r="B45" s="66">
        <v>2</v>
      </c>
      <c r="C45" s="69">
        <v>74</v>
      </c>
      <c r="D45" s="69">
        <v>10</v>
      </c>
      <c r="E45" s="69">
        <v>1</v>
      </c>
      <c r="F45" s="67">
        <v>5300</v>
      </c>
      <c r="G45" s="71" t="s">
        <v>27</v>
      </c>
      <c r="H45" s="58">
        <v>0</v>
      </c>
      <c r="I45" s="60">
        <v>0</v>
      </c>
      <c r="J45" s="58"/>
      <c r="K45" s="60"/>
      <c r="L45" s="58">
        <v>0</v>
      </c>
      <c r="M45" s="60">
        <v>0</v>
      </c>
    </row>
    <row r="46" spans="1:13" ht="31.2" x14ac:dyDescent="0.25">
      <c r="A46" s="114" t="s">
        <v>116</v>
      </c>
      <c r="B46" s="66">
        <v>2</v>
      </c>
      <c r="C46" s="69">
        <v>74</v>
      </c>
      <c r="D46" s="69">
        <v>22</v>
      </c>
      <c r="E46" s="69">
        <v>1</v>
      </c>
      <c r="F46" s="67">
        <v>5300</v>
      </c>
      <c r="G46" s="71" t="s">
        <v>28</v>
      </c>
      <c r="H46" s="58">
        <v>80</v>
      </c>
      <c r="I46" s="59">
        <v>80</v>
      </c>
      <c r="J46" s="58"/>
      <c r="K46" s="59"/>
      <c r="L46" s="58">
        <v>80</v>
      </c>
      <c r="M46" s="59">
        <v>80</v>
      </c>
    </row>
    <row r="47" spans="1:13" ht="10.199999999999999" customHeight="1" x14ac:dyDescent="0.25">
      <c r="A47" s="114"/>
      <c r="B47" s="37"/>
      <c r="C47" s="36"/>
      <c r="D47" s="36"/>
      <c r="E47" s="36"/>
      <c r="F47" s="54"/>
      <c r="G47" s="34"/>
      <c r="H47" s="18"/>
      <c r="I47" s="44"/>
      <c r="J47" s="18"/>
      <c r="K47" s="44"/>
      <c r="L47" s="18"/>
      <c r="M47" s="44"/>
    </row>
    <row r="48" spans="1:13" ht="18" customHeight="1" x14ac:dyDescent="0.25">
      <c r="A48" s="114"/>
      <c r="B48" s="37"/>
      <c r="C48" s="36"/>
      <c r="D48" s="36"/>
      <c r="E48" s="36"/>
      <c r="F48" s="54"/>
      <c r="G48" s="57" t="s">
        <v>55</v>
      </c>
      <c r="H48" s="23">
        <f t="shared" ref="H48:I48" si="6">SUM(H42:H47)</f>
        <v>230</v>
      </c>
      <c r="I48" s="47">
        <f t="shared" si="6"/>
        <v>230</v>
      </c>
      <c r="J48" s="23">
        <f t="shared" ref="J48:M48" si="7">SUM(J42:J47)</f>
        <v>0</v>
      </c>
      <c r="K48" s="47">
        <f t="shared" si="7"/>
        <v>0</v>
      </c>
      <c r="L48" s="23">
        <f t="shared" si="7"/>
        <v>230</v>
      </c>
      <c r="M48" s="47">
        <f t="shared" si="7"/>
        <v>230</v>
      </c>
    </row>
    <row r="49" spans="1:13" ht="15.6" x14ac:dyDescent="0.25">
      <c r="A49" s="114"/>
      <c r="B49" s="37"/>
      <c r="C49" s="36"/>
      <c r="D49" s="36"/>
      <c r="E49" s="36"/>
      <c r="F49" s="54"/>
      <c r="G49" s="108" t="s">
        <v>59</v>
      </c>
      <c r="H49" s="26">
        <f t="shared" ref="H49:I49" si="8">+H38+H48</f>
        <v>1589</v>
      </c>
      <c r="I49" s="51">
        <f t="shared" si="8"/>
        <v>1589</v>
      </c>
      <c r="J49" s="26">
        <f t="shared" ref="J49:M49" si="9">+J38+J48</f>
        <v>0</v>
      </c>
      <c r="K49" s="51">
        <f t="shared" si="9"/>
        <v>0</v>
      </c>
      <c r="L49" s="26">
        <f t="shared" si="9"/>
        <v>1589</v>
      </c>
      <c r="M49" s="51">
        <f t="shared" si="9"/>
        <v>1589</v>
      </c>
    </row>
    <row r="50" spans="1:13" s="35" customFormat="1" ht="15.6" x14ac:dyDescent="0.25">
      <c r="A50" s="114"/>
      <c r="B50" s="37"/>
      <c r="C50" s="36"/>
      <c r="D50" s="36"/>
      <c r="E50" s="36"/>
      <c r="F50" s="54"/>
      <c r="G50" s="25"/>
      <c r="H50" s="28"/>
      <c r="I50" s="44"/>
      <c r="J50" s="28"/>
      <c r="K50" s="121"/>
      <c r="L50" s="28"/>
      <c r="M50" s="121"/>
    </row>
    <row r="51" spans="1:13" ht="15.6" x14ac:dyDescent="0.25">
      <c r="A51" s="114"/>
      <c r="B51" s="37"/>
      <c r="C51" s="36"/>
      <c r="D51" s="36"/>
      <c r="E51" s="36"/>
      <c r="F51" s="54"/>
      <c r="G51" s="19" t="s">
        <v>60</v>
      </c>
      <c r="H51" s="18"/>
      <c r="J51" s="18"/>
      <c r="K51" s="44"/>
      <c r="L51" s="18"/>
      <c r="M51" s="44"/>
    </row>
    <row r="52" spans="1:13" ht="15.6" x14ac:dyDescent="0.25">
      <c r="A52" s="114"/>
      <c r="B52" s="37"/>
      <c r="C52" s="36"/>
      <c r="D52" s="36"/>
      <c r="E52" s="36"/>
      <c r="F52" s="54"/>
      <c r="G52" s="10" t="s">
        <v>61</v>
      </c>
      <c r="H52" s="18"/>
      <c r="I52" s="44"/>
      <c r="J52" s="18"/>
      <c r="K52" s="44"/>
      <c r="L52" s="18"/>
      <c r="M52" s="44"/>
    </row>
    <row r="53" spans="1:13" ht="15.6" x14ac:dyDescent="0.25">
      <c r="A53" s="114"/>
      <c r="B53" s="37"/>
      <c r="C53" s="36"/>
      <c r="D53" s="36"/>
      <c r="E53" s="36"/>
      <c r="F53" s="54"/>
      <c r="G53" s="20"/>
      <c r="H53" s="18"/>
      <c r="I53" s="44"/>
      <c r="J53" s="18"/>
      <c r="K53" s="44"/>
      <c r="L53" s="18"/>
      <c r="M53" s="44"/>
    </row>
    <row r="54" spans="1:13" ht="15.6" x14ac:dyDescent="0.25">
      <c r="A54" s="114"/>
      <c r="B54" s="37"/>
      <c r="C54" s="36"/>
      <c r="D54" s="36"/>
      <c r="E54" s="36"/>
      <c r="F54" s="54"/>
      <c r="G54" s="21" t="s">
        <v>17</v>
      </c>
      <c r="H54" s="18"/>
      <c r="I54" s="44"/>
      <c r="J54" s="18"/>
      <c r="K54" s="44"/>
      <c r="L54" s="18"/>
      <c r="M54" s="44"/>
    </row>
    <row r="55" spans="1:13" ht="15.6" x14ac:dyDescent="0.25">
      <c r="A55" s="114"/>
      <c r="B55" s="37"/>
      <c r="C55" s="36"/>
      <c r="D55" s="36"/>
      <c r="E55" s="36"/>
      <c r="F55" s="54"/>
      <c r="G55" s="22"/>
      <c r="H55" s="18"/>
      <c r="I55" s="44"/>
      <c r="J55" s="18"/>
      <c r="K55" s="44"/>
      <c r="L55" s="18"/>
      <c r="M55" s="44"/>
    </row>
    <row r="56" spans="1:13" ht="31.2" x14ac:dyDescent="0.25">
      <c r="A56" s="114" t="s">
        <v>115</v>
      </c>
      <c r="B56" s="73">
        <v>3</v>
      </c>
      <c r="C56" s="85">
        <v>12</v>
      </c>
      <c r="D56" s="85">
        <v>11</v>
      </c>
      <c r="E56" s="85">
        <v>1</v>
      </c>
      <c r="F56" s="77">
        <v>5300</v>
      </c>
      <c r="G56" s="78" t="s">
        <v>29</v>
      </c>
      <c r="H56" s="82">
        <v>1032</v>
      </c>
      <c r="I56" s="59">
        <v>822</v>
      </c>
      <c r="J56" s="82"/>
      <c r="K56" s="59"/>
      <c r="L56" s="82">
        <v>1032</v>
      </c>
      <c r="M56" s="59">
        <v>822</v>
      </c>
    </row>
    <row r="57" spans="1:13" ht="15.6" x14ac:dyDescent="0.25">
      <c r="A57" s="114" t="s">
        <v>115</v>
      </c>
      <c r="B57" s="73">
        <v>3</v>
      </c>
      <c r="C57" s="85">
        <v>12</v>
      </c>
      <c r="D57" s="85">
        <v>11</v>
      </c>
      <c r="E57" s="85">
        <v>2</v>
      </c>
      <c r="F57" s="77">
        <v>5300</v>
      </c>
      <c r="G57" s="78" t="s">
        <v>30</v>
      </c>
      <c r="H57" s="82">
        <v>0</v>
      </c>
      <c r="I57" s="59">
        <v>0</v>
      </c>
      <c r="J57" s="82"/>
      <c r="K57" s="59"/>
      <c r="L57" s="82">
        <v>0</v>
      </c>
      <c r="M57" s="59">
        <v>0</v>
      </c>
    </row>
    <row r="58" spans="1:13" ht="16.2" customHeight="1" x14ac:dyDescent="0.25">
      <c r="A58" s="124" t="s">
        <v>115</v>
      </c>
      <c r="B58" s="251">
        <v>3</v>
      </c>
      <c r="C58" s="252">
        <v>12</v>
      </c>
      <c r="D58" s="252">
        <v>11</v>
      </c>
      <c r="E58" s="252">
        <v>3</v>
      </c>
      <c r="F58" s="253">
        <v>5300</v>
      </c>
      <c r="G58" s="254" t="s">
        <v>91</v>
      </c>
      <c r="H58" s="255">
        <v>0</v>
      </c>
      <c r="I58" s="256">
        <v>0</v>
      </c>
      <c r="J58" s="255"/>
      <c r="K58" s="256"/>
      <c r="L58" s="255">
        <v>0</v>
      </c>
      <c r="M58" s="256">
        <v>0</v>
      </c>
    </row>
    <row r="59" spans="1:13" s="35" customFormat="1" ht="15.6" customHeight="1" x14ac:dyDescent="0.25">
      <c r="A59" s="114" t="s">
        <v>115</v>
      </c>
      <c r="B59" s="73">
        <v>3</v>
      </c>
      <c r="C59" s="85">
        <v>31</v>
      </c>
      <c r="D59" s="85">
        <v>22</v>
      </c>
      <c r="E59" s="85">
        <v>1</v>
      </c>
      <c r="F59" s="77">
        <v>5300</v>
      </c>
      <c r="G59" s="71" t="s">
        <v>137</v>
      </c>
      <c r="H59" s="82">
        <v>85</v>
      </c>
      <c r="I59" s="59">
        <v>85</v>
      </c>
      <c r="J59" s="82"/>
      <c r="K59" s="59"/>
      <c r="L59" s="82">
        <v>85</v>
      </c>
      <c r="M59" s="59">
        <v>85</v>
      </c>
    </row>
    <row r="60" spans="1:13" ht="15.6" x14ac:dyDescent="0.25">
      <c r="A60" s="114" t="s">
        <v>115</v>
      </c>
      <c r="B60" s="73">
        <v>3</v>
      </c>
      <c r="C60" s="85">
        <v>32</v>
      </c>
      <c r="D60" s="85">
        <v>0</v>
      </c>
      <c r="E60" s="85">
        <v>1</v>
      </c>
      <c r="F60" s="77">
        <v>5300</v>
      </c>
      <c r="G60" s="78" t="s">
        <v>78</v>
      </c>
      <c r="H60" s="82">
        <v>40</v>
      </c>
      <c r="I60" s="59">
        <v>40</v>
      </c>
      <c r="J60" s="82"/>
      <c r="K60" s="59"/>
      <c r="L60" s="82">
        <v>40</v>
      </c>
      <c r="M60" s="59">
        <v>40</v>
      </c>
    </row>
    <row r="61" spans="1:13" ht="15.6" x14ac:dyDescent="0.25">
      <c r="A61" s="114" t="s">
        <v>115</v>
      </c>
      <c r="B61" s="73">
        <v>3</v>
      </c>
      <c r="C61" s="85">
        <v>33</v>
      </c>
      <c r="D61" s="85">
        <v>0</v>
      </c>
      <c r="E61" s="85">
        <v>1</v>
      </c>
      <c r="F61" s="77">
        <v>5300</v>
      </c>
      <c r="G61" s="78" t="s">
        <v>69</v>
      </c>
      <c r="H61" s="82">
        <v>400</v>
      </c>
      <c r="I61" s="59">
        <v>600</v>
      </c>
      <c r="J61" s="82"/>
      <c r="K61" s="59"/>
      <c r="L61" s="82">
        <v>400</v>
      </c>
      <c r="M61" s="59">
        <v>600</v>
      </c>
    </row>
    <row r="62" spans="1:13" s="35" customFormat="1" ht="15.6" x14ac:dyDescent="0.25">
      <c r="A62" s="114" t="s">
        <v>115</v>
      </c>
      <c r="B62" s="73">
        <v>3</v>
      </c>
      <c r="C62" s="85">
        <v>35</v>
      </c>
      <c r="D62" s="85">
        <v>40</v>
      </c>
      <c r="E62" s="85">
        <v>1</v>
      </c>
      <c r="F62" s="77">
        <v>5300</v>
      </c>
      <c r="G62" s="78" t="s">
        <v>31</v>
      </c>
      <c r="H62" s="82">
        <v>8370</v>
      </c>
      <c r="I62" s="59">
        <v>8370</v>
      </c>
      <c r="J62" s="82"/>
      <c r="K62" s="59"/>
      <c r="L62" s="82">
        <v>8370</v>
      </c>
      <c r="M62" s="59">
        <v>8370</v>
      </c>
    </row>
    <row r="63" spans="1:13" ht="31.2" x14ac:dyDescent="0.25">
      <c r="A63" s="114" t="s">
        <v>115</v>
      </c>
      <c r="B63" s="73">
        <v>3</v>
      </c>
      <c r="C63" s="85">
        <v>35</v>
      </c>
      <c r="D63" s="85">
        <v>40</v>
      </c>
      <c r="E63" s="85">
        <v>2</v>
      </c>
      <c r="F63" s="77">
        <v>5300</v>
      </c>
      <c r="G63" s="78" t="s">
        <v>84</v>
      </c>
      <c r="H63" s="82">
        <v>0</v>
      </c>
      <c r="I63" s="59">
        <v>0</v>
      </c>
      <c r="J63" s="82"/>
      <c r="K63" s="59"/>
      <c r="L63" s="82">
        <v>0</v>
      </c>
      <c r="M63" s="59">
        <v>0</v>
      </c>
    </row>
    <row r="64" spans="1:13" s="35" customFormat="1" ht="15.6" customHeight="1" x14ac:dyDescent="0.25">
      <c r="A64" s="114" t="s">
        <v>115</v>
      </c>
      <c r="B64" s="73">
        <v>3</v>
      </c>
      <c r="C64" s="85">
        <v>35</v>
      </c>
      <c r="D64" s="85">
        <v>60</v>
      </c>
      <c r="E64" s="85">
        <v>1</v>
      </c>
      <c r="F64" s="77">
        <v>5300</v>
      </c>
      <c r="G64" s="78" t="s">
        <v>70</v>
      </c>
      <c r="H64" s="82">
        <v>100</v>
      </c>
      <c r="I64" s="59">
        <v>35</v>
      </c>
      <c r="J64" s="82"/>
      <c r="K64" s="59"/>
      <c r="L64" s="82">
        <v>100</v>
      </c>
      <c r="M64" s="59">
        <v>35</v>
      </c>
    </row>
    <row r="65" spans="1:13" s="35" customFormat="1" ht="15.6" x14ac:dyDescent="0.25">
      <c r="A65" s="114" t="s">
        <v>115</v>
      </c>
      <c r="B65" s="73">
        <v>3</v>
      </c>
      <c r="C65" s="85">
        <v>41</v>
      </c>
      <c r="D65" s="85">
        <v>10</v>
      </c>
      <c r="E65" s="85">
        <v>1</v>
      </c>
      <c r="F65" s="77">
        <v>5300</v>
      </c>
      <c r="G65" s="78" t="s">
        <v>114</v>
      </c>
      <c r="H65" s="82">
        <v>0</v>
      </c>
      <c r="I65" s="59">
        <v>0</v>
      </c>
      <c r="J65" s="82"/>
      <c r="K65" s="59"/>
      <c r="L65" s="82">
        <v>0</v>
      </c>
      <c r="M65" s="59">
        <v>0</v>
      </c>
    </row>
    <row r="66" spans="1:13" ht="15.6" x14ac:dyDescent="0.25">
      <c r="A66" s="114" t="s">
        <v>115</v>
      </c>
      <c r="B66" s="73">
        <v>3</v>
      </c>
      <c r="C66" s="85">
        <v>43</v>
      </c>
      <c r="D66" s="85">
        <v>22</v>
      </c>
      <c r="E66" s="85">
        <v>2</v>
      </c>
      <c r="F66" s="77">
        <v>5300</v>
      </c>
      <c r="G66" s="78" t="s">
        <v>32</v>
      </c>
      <c r="H66" s="82">
        <v>0</v>
      </c>
      <c r="I66" s="59">
        <v>0</v>
      </c>
      <c r="J66" s="82"/>
      <c r="K66" s="59"/>
      <c r="L66" s="82">
        <v>0</v>
      </c>
      <c r="M66" s="59">
        <v>0</v>
      </c>
    </row>
    <row r="67" spans="1:13" ht="31.2" x14ac:dyDescent="0.25">
      <c r="A67" s="114" t="s">
        <v>115</v>
      </c>
      <c r="B67" s="73">
        <v>3</v>
      </c>
      <c r="C67" s="85">
        <v>45</v>
      </c>
      <c r="D67" s="85">
        <v>24</v>
      </c>
      <c r="E67" s="85">
        <v>1</v>
      </c>
      <c r="F67" s="77">
        <v>5300</v>
      </c>
      <c r="G67" s="78" t="s">
        <v>33</v>
      </c>
      <c r="H67" s="82">
        <v>275</v>
      </c>
      <c r="I67" s="59">
        <v>350</v>
      </c>
      <c r="J67" s="82"/>
      <c r="K67" s="59"/>
      <c r="L67" s="82">
        <v>275</v>
      </c>
      <c r="M67" s="59">
        <v>350</v>
      </c>
    </row>
    <row r="68" spans="1:13" s="35" customFormat="1" ht="15.6" x14ac:dyDescent="0.25">
      <c r="A68" s="114" t="s">
        <v>115</v>
      </c>
      <c r="B68" s="73">
        <v>3</v>
      </c>
      <c r="C68" s="85">
        <v>45</v>
      </c>
      <c r="D68" s="85">
        <v>24</v>
      </c>
      <c r="E68" s="85">
        <v>2</v>
      </c>
      <c r="F68" s="77">
        <v>5300</v>
      </c>
      <c r="G68" s="78" t="s">
        <v>92</v>
      </c>
      <c r="H68" s="82">
        <v>0</v>
      </c>
      <c r="I68" s="59">
        <v>0</v>
      </c>
      <c r="J68" s="82"/>
      <c r="K68" s="59"/>
      <c r="L68" s="82">
        <v>0</v>
      </c>
      <c r="M68" s="59">
        <v>0</v>
      </c>
    </row>
    <row r="69" spans="1:13" s="35" customFormat="1" ht="16.2" customHeight="1" x14ac:dyDescent="0.25">
      <c r="A69" s="114" t="s">
        <v>115</v>
      </c>
      <c r="B69" s="73">
        <v>3</v>
      </c>
      <c r="C69" s="85">
        <v>45</v>
      </c>
      <c r="D69" s="85">
        <v>40</v>
      </c>
      <c r="E69" s="85">
        <v>1</v>
      </c>
      <c r="F69" s="77">
        <v>5300</v>
      </c>
      <c r="G69" s="78" t="s">
        <v>135</v>
      </c>
      <c r="H69" s="82">
        <v>2000</v>
      </c>
      <c r="I69" s="59">
        <v>2000</v>
      </c>
      <c r="J69" s="82"/>
      <c r="K69" s="59"/>
      <c r="L69" s="82">
        <v>2000</v>
      </c>
      <c r="M69" s="59">
        <v>2000</v>
      </c>
    </row>
    <row r="70" spans="1:13" ht="15.6" x14ac:dyDescent="0.25">
      <c r="A70" s="114" t="s">
        <v>115</v>
      </c>
      <c r="B70" s="73">
        <v>3</v>
      </c>
      <c r="C70" s="85">
        <v>45</v>
      </c>
      <c r="D70" s="85">
        <v>50</v>
      </c>
      <c r="E70" s="85">
        <v>1</v>
      </c>
      <c r="F70" s="77">
        <v>5300</v>
      </c>
      <c r="G70" s="71" t="s">
        <v>136</v>
      </c>
      <c r="H70" s="82">
        <v>2955</v>
      </c>
      <c r="I70" s="59">
        <v>2955</v>
      </c>
      <c r="J70" s="82"/>
      <c r="K70" s="59"/>
      <c r="L70" s="82">
        <v>2955</v>
      </c>
      <c r="M70" s="59">
        <v>2955</v>
      </c>
    </row>
    <row r="71" spans="1:13" ht="12.6" customHeight="1" x14ac:dyDescent="0.25">
      <c r="A71" s="114"/>
      <c r="B71" s="37"/>
      <c r="C71" s="36"/>
      <c r="D71" s="36"/>
      <c r="E71" s="36"/>
      <c r="F71" s="54"/>
      <c r="G71" s="34"/>
      <c r="H71" s="18"/>
      <c r="I71" s="44"/>
      <c r="J71" s="18"/>
      <c r="K71" s="44"/>
      <c r="L71" s="18"/>
      <c r="M71" s="44"/>
    </row>
    <row r="72" spans="1:13" ht="18" customHeight="1" x14ac:dyDescent="0.25">
      <c r="A72" s="114"/>
      <c r="B72" s="37"/>
      <c r="C72" s="36"/>
      <c r="D72" s="36"/>
      <c r="E72" s="36"/>
      <c r="F72" s="54"/>
      <c r="G72" s="111" t="s">
        <v>54</v>
      </c>
      <c r="H72" s="23">
        <f>SUM(H56:H71)</f>
        <v>15257</v>
      </c>
      <c r="I72" s="45">
        <f>SUM(I56:I71)</f>
        <v>15257</v>
      </c>
      <c r="J72" s="23">
        <f t="shared" ref="J72:M72" si="10">SUM(J56:J71)</f>
        <v>0</v>
      </c>
      <c r="K72" s="45">
        <f t="shared" si="10"/>
        <v>0</v>
      </c>
      <c r="L72" s="23">
        <f t="shared" si="10"/>
        <v>15257</v>
      </c>
      <c r="M72" s="45">
        <f t="shared" si="10"/>
        <v>15257</v>
      </c>
    </row>
    <row r="73" spans="1:13" ht="15.6" x14ac:dyDescent="0.25">
      <c r="A73" s="114"/>
      <c r="B73" s="37"/>
      <c r="C73" s="36"/>
      <c r="D73" s="36"/>
      <c r="E73" s="36"/>
      <c r="F73" s="54"/>
      <c r="G73" s="20"/>
      <c r="H73" s="18"/>
      <c r="I73" s="44"/>
      <c r="J73" s="18"/>
      <c r="K73" s="44"/>
      <c r="L73" s="18"/>
      <c r="M73" s="44"/>
    </row>
    <row r="74" spans="1:13" ht="15.6" x14ac:dyDescent="0.25">
      <c r="A74" s="114"/>
      <c r="B74" s="37"/>
      <c r="C74" s="36"/>
      <c r="D74" s="36"/>
      <c r="E74" s="36"/>
      <c r="F74" s="54"/>
      <c r="G74" s="38" t="s">
        <v>26</v>
      </c>
      <c r="H74" s="18"/>
      <c r="I74" s="44"/>
      <c r="J74" s="18"/>
      <c r="K74" s="44"/>
      <c r="L74" s="18"/>
      <c r="M74" s="44"/>
    </row>
    <row r="75" spans="1:13" ht="15.6" x14ac:dyDescent="0.25">
      <c r="A75" s="114"/>
      <c r="B75" s="37"/>
      <c r="C75" s="36"/>
      <c r="D75" s="36"/>
      <c r="E75" s="36"/>
      <c r="F75" s="54"/>
      <c r="G75" s="39"/>
      <c r="H75" s="18"/>
      <c r="I75" s="44"/>
      <c r="J75" s="18"/>
      <c r="K75" s="44"/>
      <c r="L75" s="18"/>
      <c r="M75" s="44"/>
    </row>
    <row r="76" spans="1:13" ht="31.2" x14ac:dyDescent="0.25">
      <c r="A76" s="114" t="s">
        <v>115</v>
      </c>
      <c r="B76" s="73">
        <v>3</v>
      </c>
      <c r="C76" s="85">
        <v>52</v>
      </c>
      <c r="D76" s="85">
        <v>10</v>
      </c>
      <c r="E76" s="85">
        <v>1</v>
      </c>
      <c r="F76" s="77">
        <v>5300</v>
      </c>
      <c r="G76" s="78" t="s">
        <v>34</v>
      </c>
      <c r="H76" s="82">
        <v>0</v>
      </c>
      <c r="I76" s="59">
        <v>0</v>
      </c>
      <c r="J76" s="82"/>
      <c r="K76" s="59"/>
      <c r="L76" s="82">
        <v>0</v>
      </c>
      <c r="M76" s="59">
        <v>0</v>
      </c>
    </row>
    <row r="77" spans="1:13" s="35" customFormat="1" ht="15.6" x14ac:dyDescent="0.25">
      <c r="A77" s="114" t="s">
        <v>115</v>
      </c>
      <c r="B77" s="73">
        <v>3</v>
      </c>
      <c r="C77" s="85">
        <v>52</v>
      </c>
      <c r="D77" s="85">
        <v>10</v>
      </c>
      <c r="E77" s="85">
        <v>2</v>
      </c>
      <c r="F77" s="77">
        <v>5300</v>
      </c>
      <c r="G77" s="50" t="s">
        <v>85</v>
      </c>
      <c r="H77" s="82">
        <v>0</v>
      </c>
      <c r="I77" s="59">
        <v>0</v>
      </c>
      <c r="J77" s="82"/>
      <c r="K77" s="59"/>
      <c r="L77" s="82">
        <v>0</v>
      </c>
      <c r="M77" s="59">
        <v>0</v>
      </c>
    </row>
    <row r="78" spans="1:13" ht="31.2" x14ac:dyDescent="0.25">
      <c r="A78" s="114" t="s">
        <v>115</v>
      </c>
      <c r="B78" s="73">
        <v>3</v>
      </c>
      <c r="C78" s="85">
        <v>63</v>
      </c>
      <c r="D78" s="85">
        <v>21</v>
      </c>
      <c r="E78" s="85">
        <v>1</v>
      </c>
      <c r="F78" s="77">
        <v>5300</v>
      </c>
      <c r="G78" s="78" t="s">
        <v>35</v>
      </c>
      <c r="H78" s="82">
        <v>0</v>
      </c>
      <c r="I78" s="59">
        <v>0</v>
      </c>
      <c r="J78" s="82"/>
      <c r="K78" s="59"/>
      <c r="L78" s="82">
        <v>0</v>
      </c>
      <c r="M78" s="59">
        <v>0</v>
      </c>
    </row>
    <row r="79" spans="1:13" ht="31.2" x14ac:dyDescent="0.25">
      <c r="A79" s="114" t="s">
        <v>115</v>
      </c>
      <c r="B79" s="73">
        <v>3</v>
      </c>
      <c r="C79" s="85">
        <v>74</v>
      </c>
      <c r="D79" s="85">
        <v>22</v>
      </c>
      <c r="E79" s="85">
        <v>2</v>
      </c>
      <c r="F79" s="77">
        <v>5300</v>
      </c>
      <c r="G79" s="78" t="s">
        <v>89</v>
      </c>
      <c r="H79" s="82">
        <v>50</v>
      </c>
      <c r="I79" s="59">
        <v>50</v>
      </c>
      <c r="J79" s="82"/>
      <c r="K79" s="59"/>
      <c r="L79" s="82">
        <v>50</v>
      </c>
      <c r="M79" s="59">
        <v>50</v>
      </c>
    </row>
    <row r="80" spans="1:13" ht="15.6" x14ac:dyDescent="0.25">
      <c r="A80" s="114" t="s">
        <v>115</v>
      </c>
      <c r="B80" s="73">
        <v>3</v>
      </c>
      <c r="C80" s="85">
        <v>74</v>
      </c>
      <c r="D80" s="85">
        <v>40</v>
      </c>
      <c r="E80" s="85">
        <v>1</v>
      </c>
      <c r="F80" s="77">
        <v>5300</v>
      </c>
      <c r="G80" s="78" t="s">
        <v>36</v>
      </c>
      <c r="H80" s="82">
        <v>0</v>
      </c>
      <c r="I80" s="59">
        <v>0</v>
      </c>
      <c r="J80" s="82"/>
      <c r="K80" s="59"/>
      <c r="L80" s="82">
        <v>0</v>
      </c>
      <c r="M80" s="59">
        <v>0</v>
      </c>
    </row>
    <row r="81" spans="1:13" ht="15.6" x14ac:dyDescent="0.25">
      <c r="A81" s="114" t="s">
        <v>115</v>
      </c>
      <c r="B81" s="73">
        <v>3</v>
      </c>
      <c r="C81" s="85">
        <v>74</v>
      </c>
      <c r="D81" s="85">
        <v>80</v>
      </c>
      <c r="E81" s="85">
        <v>1</v>
      </c>
      <c r="F81" s="77">
        <v>5300</v>
      </c>
      <c r="G81" s="78" t="s">
        <v>76</v>
      </c>
      <c r="H81" s="82">
        <v>0</v>
      </c>
      <c r="I81" s="59">
        <v>0</v>
      </c>
      <c r="J81" s="82"/>
      <c r="K81" s="59"/>
      <c r="L81" s="82">
        <v>0</v>
      </c>
      <c r="M81" s="59">
        <v>0</v>
      </c>
    </row>
    <row r="82" spans="1:13" ht="31.2" x14ac:dyDescent="0.25">
      <c r="A82" s="114" t="s">
        <v>115</v>
      </c>
      <c r="B82" s="73">
        <v>3</v>
      </c>
      <c r="C82" s="85">
        <v>81</v>
      </c>
      <c r="D82" s="85">
        <v>51</v>
      </c>
      <c r="E82" s="85">
        <v>1</v>
      </c>
      <c r="F82" s="77">
        <v>5300</v>
      </c>
      <c r="G82" s="78" t="s">
        <v>37</v>
      </c>
      <c r="H82" s="82">
        <v>0</v>
      </c>
      <c r="I82" s="59">
        <v>0</v>
      </c>
      <c r="J82" s="82"/>
      <c r="K82" s="59"/>
      <c r="L82" s="82">
        <v>0</v>
      </c>
      <c r="M82" s="59">
        <v>0</v>
      </c>
    </row>
    <row r="83" spans="1:13" ht="15.6" x14ac:dyDescent="0.25">
      <c r="A83" s="114" t="s">
        <v>115</v>
      </c>
      <c r="B83" s="73">
        <v>3</v>
      </c>
      <c r="C83" s="85">
        <v>81</v>
      </c>
      <c r="D83" s="85">
        <v>70</v>
      </c>
      <c r="E83" s="85">
        <v>1</v>
      </c>
      <c r="F83" s="77">
        <v>5300</v>
      </c>
      <c r="G83" s="83" t="s">
        <v>38</v>
      </c>
      <c r="H83" s="82">
        <v>0</v>
      </c>
      <c r="I83" s="59">
        <v>0</v>
      </c>
      <c r="J83" s="82"/>
      <c r="K83" s="59"/>
      <c r="L83" s="82">
        <v>0</v>
      </c>
      <c r="M83" s="59">
        <v>0</v>
      </c>
    </row>
    <row r="84" spans="1:13" ht="15.6" x14ac:dyDescent="0.25">
      <c r="A84" s="114" t="s">
        <v>115</v>
      </c>
      <c r="B84" s="73">
        <v>3</v>
      </c>
      <c r="C84" s="85">
        <v>84</v>
      </c>
      <c r="D84" s="85">
        <v>24</v>
      </c>
      <c r="E84" s="85">
        <v>1</v>
      </c>
      <c r="F84" s="77">
        <v>5300</v>
      </c>
      <c r="G84" s="83" t="s">
        <v>39</v>
      </c>
      <c r="H84" s="82">
        <v>0</v>
      </c>
      <c r="I84" s="59">
        <v>0</v>
      </c>
      <c r="J84" s="82"/>
      <c r="K84" s="59"/>
      <c r="L84" s="82">
        <v>0</v>
      </c>
      <c r="M84" s="59">
        <v>0</v>
      </c>
    </row>
    <row r="85" spans="1:13" ht="11.4" customHeight="1" x14ac:dyDescent="0.25">
      <c r="A85" s="114"/>
      <c r="B85" s="37"/>
      <c r="C85" s="36"/>
      <c r="D85" s="36"/>
      <c r="E85" s="36"/>
      <c r="F85" s="54"/>
      <c r="G85" s="34"/>
      <c r="H85" s="18"/>
      <c r="I85" s="44"/>
      <c r="J85" s="18"/>
      <c r="K85" s="44"/>
      <c r="L85" s="18"/>
      <c r="M85" s="44"/>
    </row>
    <row r="86" spans="1:13" ht="18" customHeight="1" x14ac:dyDescent="0.25">
      <c r="A86" s="114"/>
      <c r="B86" s="37"/>
      <c r="C86" s="36"/>
      <c r="D86" s="36"/>
      <c r="E86" s="36"/>
      <c r="F86" s="54"/>
      <c r="G86" s="24" t="s">
        <v>55</v>
      </c>
      <c r="H86" s="23">
        <f t="shared" ref="H86:I86" si="11">SUM(H76:H84)</f>
        <v>50</v>
      </c>
      <c r="I86" s="45">
        <f t="shared" si="11"/>
        <v>50</v>
      </c>
      <c r="J86" s="23"/>
      <c r="K86" s="45"/>
      <c r="L86" s="23">
        <f t="shared" ref="L86:M86" si="12">SUM(L76:L84)</f>
        <v>50</v>
      </c>
      <c r="M86" s="45">
        <f t="shared" si="12"/>
        <v>50</v>
      </c>
    </row>
    <row r="87" spans="1:13" ht="15.6" x14ac:dyDescent="0.25">
      <c r="A87" s="114"/>
      <c r="B87" s="37"/>
      <c r="C87" s="36"/>
      <c r="D87" s="36"/>
      <c r="E87" s="36"/>
      <c r="F87" s="54"/>
      <c r="G87" s="108" t="s">
        <v>62</v>
      </c>
      <c r="H87" s="26">
        <f t="shared" ref="H87:I87" si="13">+H86+H72</f>
        <v>15307</v>
      </c>
      <c r="I87" s="46">
        <f t="shared" si="13"/>
        <v>15307</v>
      </c>
      <c r="J87" s="26"/>
      <c r="K87" s="46"/>
      <c r="L87" s="26">
        <f t="shared" ref="L87:M87" si="14">+L86+L72</f>
        <v>15307</v>
      </c>
      <c r="M87" s="46">
        <f t="shared" si="14"/>
        <v>15307</v>
      </c>
    </row>
    <row r="88" spans="1:13" s="35" customFormat="1" ht="15.6" x14ac:dyDescent="0.25">
      <c r="A88" s="114"/>
      <c r="B88" s="37"/>
      <c r="C88" s="36"/>
      <c r="D88" s="36"/>
      <c r="E88" s="36"/>
      <c r="F88" s="54"/>
      <c r="G88" s="25"/>
      <c r="H88" s="28"/>
      <c r="I88" s="49"/>
      <c r="J88" s="28"/>
      <c r="K88" s="49"/>
      <c r="L88" s="28"/>
      <c r="M88" s="49"/>
    </row>
    <row r="89" spans="1:13" s="35" customFormat="1" ht="15.6" x14ac:dyDescent="0.25">
      <c r="A89" s="114"/>
      <c r="B89" s="79"/>
      <c r="C89" s="94"/>
      <c r="D89" s="94"/>
      <c r="E89" s="94"/>
      <c r="F89" s="81"/>
      <c r="G89" s="95" t="s">
        <v>93</v>
      </c>
      <c r="H89" s="86"/>
      <c r="I89" s="49"/>
      <c r="J89" s="86"/>
      <c r="K89" s="49"/>
      <c r="L89" s="86"/>
      <c r="M89" s="49"/>
    </row>
    <row r="90" spans="1:13" s="35" customFormat="1" ht="15.6" x14ac:dyDescent="0.25">
      <c r="A90" s="114"/>
      <c r="B90" s="79"/>
      <c r="C90" s="94"/>
      <c r="D90" s="94"/>
      <c r="E90" s="94"/>
      <c r="F90" s="81"/>
      <c r="G90" s="87" t="s">
        <v>94</v>
      </c>
      <c r="H90" s="86"/>
      <c r="I90" s="49"/>
      <c r="J90" s="86"/>
      <c r="K90" s="49"/>
      <c r="L90" s="86"/>
      <c r="M90" s="49"/>
    </row>
    <row r="91" spans="1:13" s="35" customFormat="1" ht="15.6" x14ac:dyDescent="0.25">
      <c r="A91" s="114"/>
      <c r="B91" s="79"/>
      <c r="C91" s="94"/>
      <c r="D91" s="94"/>
      <c r="E91" s="94"/>
      <c r="F91" s="81"/>
      <c r="G91" s="96"/>
      <c r="H91" s="86"/>
      <c r="I91" s="49"/>
      <c r="J91" s="86"/>
      <c r="K91" s="49"/>
      <c r="L91" s="86"/>
      <c r="M91" s="49"/>
    </row>
    <row r="92" spans="1:13" s="35" customFormat="1" ht="15.6" x14ac:dyDescent="0.25">
      <c r="A92" s="114"/>
      <c r="B92" s="79"/>
      <c r="C92" s="94"/>
      <c r="D92" s="94"/>
      <c r="E92" s="94"/>
      <c r="F92" s="81"/>
      <c r="G92" s="97" t="s">
        <v>17</v>
      </c>
      <c r="H92" s="86"/>
      <c r="I92" s="49"/>
      <c r="J92" s="86"/>
      <c r="K92" s="49"/>
      <c r="L92" s="86"/>
      <c r="M92" s="49"/>
    </row>
    <row r="93" spans="1:13" s="35" customFormat="1" ht="15.6" x14ac:dyDescent="0.25">
      <c r="A93" s="114"/>
      <c r="B93" s="79"/>
      <c r="C93" s="94"/>
      <c r="D93" s="94"/>
      <c r="E93" s="94"/>
      <c r="F93" s="81"/>
      <c r="G93" s="97"/>
      <c r="H93" s="86"/>
      <c r="I93" s="49"/>
      <c r="J93" s="86"/>
      <c r="K93" s="49"/>
      <c r="L93" s="86"/>
      <c r="M93" s="49"/>
    </row>
    <row r="94" spans="1:13" s="35" customFormat="1" ht="31.2" x14ac:dyDescent="0.25">
      <c r="A94" s="114" t="s">
        <v>116</v>
      </c>
      <c r="B94" s="73">
        <v>99</v>
      </c>
      <c r="C94" s="85">
        <v>12</v>
      </c>
      <c r="D94" s="85">
        <v>11</v>
      </c>
      <c r="E94" s="85">
        <v>3</v>
      </c>
      <c r="F94" s="77">
        <v>5300</v>
      </c>
      <c r="G94" s="83" t="s">
        <v>95</v>
      </c>
      <c r="H94" s="88">
        <v>0</v>
      </c>
      <c r="I94" s="44">
        <v>150</v>
      </c>
      <c r="J94" s="88"/>
      <c r="K94" s="44"/>
      <c r="L94" s="88">
        <v>0</v>
      </c>
      <c r="M94" s="44">
        <v>150</v>
      </c>
    </row>
    <row r="95" spans="1:13" s="35" customFormat="1" ht="13.8" customHeight="1" x14ac:dyDescent="0.25">
      <c r="A95" s="114" t="s">
        <v>116</v>
      </c>
      <c r="B95" s="73">
        <v>99</v>
      </c>
      <c r="C95" s="85">
        <v>12</v>
      </c>
      <c r="D95" s="85">
        <v>11</v>
      </c>
      <c r="E95" s="85">
        <v>4</v>
      </c>
      <c r="F95" s="77">
        <v>5300</v>
      </c>
      <c r="G95" s="83" t="s">
        <v>96</v>
      </c>
      <c r="H95" s="88">
        <v>0</v>
      </c>
      <c r="I95" s="44">
        <v>600</v>
      </c>
      <c r="J95" s="88"/>
      <c r="K95" s="44"/>
      <c r="L95" s="88">
        <v>0</v>
      </c>
      <c r="M95" s="44">
        <v>600</v>
      </c>
    </row>
    <row r="96" spans="1:13" s="35" customFormat="1" ht="15.6" x14ac:dyDescent="0.25">
      <c r="A96" s="114" t="s">
        <v>115</v>
      </c>
      <c r="B96" s="73">
        <v>99</v>
      </c>
      <c r="C96" s="85">
        <v>12</v>
      </c>
      <c r="D96" s="85">
        <v>11</v>
      </c>
      <c r="E96" s="85">
        <v>5</v>
      </c>
      <c r="F96" s="77">
        <v>5300</v>
      </c>
      <c r="G96" s="83" t="s">
        <v>96</v>
      </c>
      <c r="H96" s="88">
        <v>0</v>
      </c>
      <c r="I96" s="44">
        <v>360</v>
      </c>
      <c r="J96" s="88"/>
      <c r="K96" s="44"/>
      <c r="L96" s="88">
        <v>0</v>
      </c>
      <c r="M96" s="44">
        <v>360</v>
      </c>
    </row>
    <row r="97" spans="1:13" s="35" customFormat="1" ht="15.6" customHeight="1" x14ac:dyDescent="0.25">
      <c r="A97" s="114" t="s">
        <v>115</v>
      </c>
      <c r="B97" s="73">
        <v>99</v>
      </c>
      <c r="C97" s="85">
        <v>12</v>
      </c>
      <c r="D97" s="85">
        <v>11</v>
      </c>
      <c r="E97" s="85">
        <v>6</v>
      </c>
      <c r="F97" s="77">
        <v>5300</v>
      </c>
      <c r="G97" s="83" t="s">
        <v>97</v>
      </c>
      <c r="H97" s="88">
        <v>0</v>
      </c>
      <c r="I97" s="44">
        <v>0</v>
      </c>
      <c r="J97" s="88"/>
      <c r="K97" s="44"/>
      <c r="L97" s="88">
        <v>0</v>
      </c>
      <c r="M97" s="44">
        <v>0</v>
      </c>
    </row>
    <row r="98" spans="1:13" s="35" customFormat="1" ht="31.2" x14ac:dyDescent="0.25">
      <c r="A98" s="114" t="s">
        <v>116</v>
      </c>
      <c r="B98" s="73">
        <v>99</v>
      </c>
      <c r="C98" s="85">
        <v>12</v>
      </c>
      <c r="D98" s="85">
        <v>11</v>
      </c>
      <c r="E98" s="85">
        <v>7</v>
      </c>
      <c r="F98" s="77">
        <v>5300</v>
      </c>
      <c r="G98" s="83" t="s">
        <v>101</v>
      </c>
      <c r="H98" s="88">
        <v>700</v>
      </c>
      <c r="I98" s="44">
        <v>266</v>
      </c>
      <c r="J98" s="88"/>
      <c r="K98" s="44"/>
      <c r="L98" s="88">
        <v>700</v>
      </c>
      <c r="M98" s="44">
        <v>266</v>
      </c>
    </row>
    <row r="99" spans="1:13" s="35" customFormat="1" ht="31.2" x14ac:dyDescent="0.25">
      <c r="A99" s="114" t="s">
        <v>115</v>
      </c>
      <c r="B99" s="73">
        <v>99</v>
      </c>
      <c r="C99" s="85">
        <v>12</v>
      </c>
      <c r="D99" s="85">
        <v>11</v>
      </c>
      <c r="E99" s="85">
        <v>8</v>
      </c>
      <c r="F99" s="77">
        <v>5300</v>
      </c>
      <c r="G99" s="83" t="s">
        <v>102</v>
      </c>
      <c r="H99" s="88">
        <v>0</v>
      </c>
      <c r="I99" s="44">
        <v>0</v>
      </c>
      <c r="J99" s="88"/>
      <c r="K99" s="44"/>
      <c r="L99" s="88">
        <v>0</v>
      </c>
      <c r="M99" s="44">
        <v>0</v>
      </c>
    </row>
    <row r="100" spans="1:13" s="35" customFormat="1" ht="16.2" customHeight="1" x14ac:dyDescent="0.25">
      <c r="A100" s="114" t="s">
        <v>115</v>
      </c>
      <c r="B100" s="73">
        <v>99</v>
      </c>
      <c r="C100" s="85">
        <v>41</v>
      </c>
      <c r="D100" s="85">
        <v>10</v>
      </c>
      <c r="E100" s="85">
        <v>1</v>
      </c>
      <c r="F100" s="77">
        <v>5300</v>
      </c>
      <c r="G100" s="123" t="s">
        <v>134</v>
      </c>
      <c r="H100" s="88">
        <v>0</v>
      </c>
      <c r="I100" s="44">
        <v>0</v>
      </c>
      <c r="J100" s="88"/>
      <c r="K100" s="44"/>
      <c r="L100" s="88">
        <v>0</v>
      </c>
      <c r="M100" s="44">
        <v>0</v>
      </c>
    </row>
    <row r="101" spans="1:13" s="35" customFormat="1" ht="11.4" customHeight="1" x14ac:dyDescent="0.25">
      <c r="A101" s="114"/>
      <c r="B101" s="79"/>
      <c r="C101" s="94"/>
      <c r="D101" s="94"/>
      <c r="E101" s="94"/>
      <c r="F101" s="81"/>
      <c r="G101" s="97"/>
      <c r="H101" s="86"/>
      <c r="I101" s="49"/>
      <c r="J101" s="86"/>
      <c r="K101" s="49"/>
      <c r="L101" s="86"/>
      <c r="M101" s="49"/>
    </row>
    <row r="102" spans="1:13" s="35" customFormat="1" ht="15.6" x14ac:dyDescent="0.25">
      <c r="A102" s="114"/>
      <c r="B102" s="79"/>
      <c r="C102" s="94"/>
      <c r="D102" s="94"/>
      <c r="E102" s="94"/>
      <c r="F102" s="81"/>
      <c r="G102" s="122" t="s">
        <v>54</v>
      </c>
      <c r="H102" s="89">
        <f>SUM(H94:H100)</f>
        <v>700</v>
      </c>
      <c r="I102" s="45">
        <f>SUM(I94:I100)</f>
        <v>1376</v>
      </c>
      <c r="J102" s="89"/>
      <c r="K102" s="45"/>
      <c r="L102" s="89">
        <f t="shared" ref="L102:M102" si="15">SUM(L94:L100)</f>
        <v>700</v>
      </c>
      <c r="M102" s="45">
        <f t="shared" si="15"/>
        <v>1376</v>
      </c>
    </row>
    <row r="103" spans="1:13" s="35" customFormat="1" ht="15.6" x14ac:dyDescent="0.25">
      <c r="A103" s="114"/>
      <c r="B103" s="79"/>
      <c r="C103" s="94"/>
      <c r="D103" s="94"/>
      <c r="E103" s="94"/>
      <c r="F103" s="81"/>
      <c r="G103" s="98"/>
      <c r="H103" s="86"/>
      <c r="I103" s="49"/>
      <c r="J103" s="86"/>
      <c r="K103" s="49"/>
      <c r="L103" s="86"/>
      <c r="M103" s="49"/>
    </row>
    <row r="104" spans="1:13" s="35" customFormat="1" ht="15.6" x14ac:dyDescent="0.25">
      <c r="A104" s="114"/>
      <c r="B104" s="79"/>
      <c r="C104" s="94"/>
      <c r="D104" s="94"/>
      <c r="E104" s="94"/>
      <c r="F104" s="81"/>
      <c r="G104" s="90" t="s">
        <v>26</v>
      </c>
      <c r="H104" s="88"/>
      <c r="I104" s="49"/>
      <c r="J104" s="88"/>
      <c r="K104" s="49"/>
      <c r="L104" s="88"/>
      <c r="M104" s="49"/>
    </row>
    <row r="105" spans="1:13" s="35" customFormat="1" ht="15.6" x14ac:dyDescent="0.25">
      <c r="A105" s="114"/>
      <c r="B105" s="79"/>
      <c r="C105" s="94"/>
      <c r="D105" s="94"/>
      <c r="E105" s="94"/>
      <c r="F105" s="81"/>
      <c r="G105" s="90"/>
      <c r="H105" s="88"/>
      <c r="I105" s="49"/>
      <c r="J105" s="88"/>
      <c r="K105" s="49"/>
      <c r="L105" s="88"/>
      <c r="M105" s="49"/>
    </row>
    <row r="106" spans="1:13" s="35" customFormat="1" ht="31.2" x14ac:dyDescent="0.25">
      <c r="A106" s="114" t="s">
        <v>115</v>
      </c>
      <c r="B106" s="73">
        <v>99</v>
      </c>
      <c r="C106" s="85">
        <v>51</v>
      </c>
      <c r="D106" s="85">
        <v>12</v>
      </c>
      <c r="E106" s="85">
        <v>1</v>
      </c>
      <c r="F106" s="77">
        <v>5300</v>
      </c>
      <c r="G106" s="91" t="s">
        <v>98</v>
      </c>
      <c r="H106" s="88">
        <v>0</v>
      </c>
      <c r="I106" s="44">
        <v>853</v>
      </c>
      <c r="J106" s="88"/>
      <c r="K106" s="44"/>
      <c r="L106" s="88">
        <v>0</v>
      </c>
      <c r="M106" s="44">
        <v>853</v>
      </c>
    </row>
    <row r="107" spans="1:13" s="35" customFormat="1" ht="31.2" x14ac:dyDescent="0.25">
      <c r="A107" s="124" t="s">
        <v>115</v>
      </c>
      <c r="B107" s="251">
        <v>99</v>
      </c>
      <c r="C107" s="252">
        <v>63</v>
      </c>
      <c r="D107" s="252">
        <v>53</v>
      </c>
      <c r="E107" s="252">
        <v>1</v>
      </c>
      <c r="F107" s="253">
        <v>5300</v>
      </c>
      <c r="G107" s="257" t="s">
        <v>133</v>
      </c>
      <c r="H107" s="258">
        <v>0</v>
      </c>
      <c r="I107" s="259">
        <v>117</v>
      </c>
      <c r="J107" s="258"/>
      <c r="K107" s="259"/>
      <c r="L107" s="258">
        <v>0</v>
      </c>
      <c r="M107" s="259">
        <v>117</v>
      </c>
    </row>
    <row r="108" spans="1:13" s="35" customFormat="1" ht="31.2" x14ac:dyDescent="0.25">
      <c r="A108" s="114" t="s">
        <v>115</v>
      </c>
      <c r="B108" s="73">
        <v>99</v>
      </c>
      <c r="C108" s="85">
        <v>65</v>
      </c>
      <c r="D108" s="85">
        <v>24</v>
      </c>
      <c r="E108" s="69">
        <v>1</v>
      </c>
      <c r="F108" s="77">
        <v>5300</v>
      </c>
      <c r="G108" s="91" t="s">
        <v>132</v>
      </c>
      <c r="H108" s="88">
        <v>0</v>
      </c>
      <c r="I108" s="44">
        <v>91</v>
      </c>
      <c r="J108" s="88"/>
      <c r="K108" s="44"/>
      <c r="L108" s="88">
        <v>0</v>
      </c>
      <c r="M108" s="44">
        <v>91</v>
      </c>
    </row>
    <row r="109" spans="1:13" s="35" customFormat="1" ht="31.2" x14ac:dyDescent="0.25">
      <c r="A109" s="114" t="s">
        <v>115</v>
      </c>
      <c r="B109" s="73">
        <v>99</v>
      </c>
      <c r="C109" s="85">
        <v>74</v>
      </c>
      <c r="D109" s="85">
        <v>22</v>
      </c>
      <c r="E109" s="85">
        <v>3</v>
      </c>
      <c r="F109" s="77">
        <v>5300</v>
      </c>
      <c r="G109" s="78" t="s">
        <v>99</v>
      </c>
      <c r="H109" s="88">
        <v>0</v>
      </c>
      <c r="I109" s="44">
        <v>0</v>
      </c>
      <c r="J109" s="88"/>
      <c r="K109" s="44"/>
      <c r="L109" s="88">
        <v>0</v>
      </c>
      <c r="M109" s="44">
        <v>0</v>
      </c>
    </row>
    <row r="110" spans="1:13" s="35" customFormat="1" ht="10.8" customHeight="1" x14ac:dyDescent="0.25">
      <c r="A110" s="114"/>
      <c r="B110" s="79"/>
      <c r="C110" s="94"/>
      <c r="D110" s="94"/>
      <c r="E110" s="94"/>
      <c r="F110" s="77"/>
      <c r="G110" s="83"/>
      <c r="H110" s="88"/>
      <c r="I110" s="49"/>
      <c r="J110" s="88"/>
      <c r="K110" s="49"/>
      <c r="L110" s="88"/>
      <c r="M110" s="49"/>
    </row>
    <row r="111" spans="1:13" s="35" customFormat="1" ht="15.6" x14ac:dyDescent="0.25">
      <c r="A111" s="114"/>
      <c r="B111" s="79"/>
      <c r="C111" s="94"/>
      <c r="D111" s="94"/>
      <c r="E111" s="94"/>
      <c r="F111" s="81"/>
      <c r="G111" s="99" t="s">
        <v>55</v>
      </c>
      <c r="H111" s="89">
        <f t="shared" ref="H111:I111" si="16">SUM(H106:H109)</f>
        <v>0</v>
      </c>
      <c r="I111" s="45">
        <f t="shared" si="16"/>
        <v>1061</v>
      </c>
      <c r="J111" s="89">
        <f t="shared" ref="J111:M111" si="17">SUM(J106:J109)</f>
        <v>0</v>
      </c>
      <c r="K111" s="45">
        <f t="shared" si="17"/>
        <v>0</v>
      </c>
      <c r="L111" s="89">
        <f t="shared" si="17"/>
        <v>0</v>
      </c>
      <c r="M111" s="45">
        <f t="shared" si="17"/>
        <v>1061</v>
      </c>
    </row>
    <row r="112" spans="1:13" ht="15.6" customHeight="1" x14ac:dyDescent="0.25">
      <c r="A112" s="114"/>
      <c r="B112" s="79"/>
      <c r="C112" s="94"/>
      <c r="D112" s="94"/>
      <c r="E112" s="94"/>
      <c r="F112" s="81"/>
      <c r="G112" s="98" t="s">
        <v>100</v>
      </c>
      <c r="H112" s="92">
        <f>H102+H111</f>
        <v>700</v>
      </c>
      <c r="I112" s="46">
        <f>SUM(I111+I102)</f>
        <v>2437</v>
      </c>
      <c r="J112" s="92">
        <f>J102+J111</f>
        <v>0</v>
      </c>
      <c r="K112" s="46">
        <f>SUM(K111+K102)</f>
        <v>0</v>
      </c>
      <c r="L112" s="92">
        <f>L102+L111</f>
        <v>700</v>
      </c>
      <c r="M112" s="46">
        <f>SUM(M111+M102)</f>
        <v>2437</v>
      </c>
    </row>
    <row r="113" spans="1:13" s="35" customFormat="1" ht="9.6" customHeight="1" x14ac:dyDescent="0.25">
      <c r="A113" s="114"/>
      <c r="B113" s="79"/>
      <c r="C113" s="94"/>
      <c r="D113" s="94"/>
      <c r="E113" s="94"/>
      <c r="F113" s="81"/>
      <c r="G113" s="98"/>
      <c r="H113" s="93"/>
      <c r="I113" s="44"/>
      <c r="J113" s="93"/>
      <c r="K113" s="44"/>
      <c r="L113" s="93"/>
      <c r="M113" s="44"/>
    </row>
    <row r="114" spans="1:13" ht="15.6" x14ac:dyDescent="0.25">
      <c r="A114" s="115"/>
      <c r="B114" s="12"/>
      <c r="C114" s="11"/>
      <c r="D114" s="11"/>
      <c r="E114" s="11"/>
      <c r="F114" s="56"/>
      <c r="G114" s="33" t="s">
        <v>14</v>
      </c>
      <c r="H114" s="27">
        <f>SUM(H87+H49+H20+H112)</f>
        <v>17596</v>
      </c>
      <c r="I114" s="48">
        <f>SUM(I87+I49+I20+I112)</f>
        <v>19333</v>
      </c>
      <c r="J114" s="27">
        <f>SUM(J87+J49+J20+J112)</f>
        <v>0</v>
      </c>
      <c r="K114" s="48">
        <f>SUM(K87+K49+K20+K112)</f>
        <v>0</v>
      </c>
      <c r="L114" s="27">
        <f>SUM(L87+L49+L20+L112)</f>
        <v>17596</v>
      </c>
      <c r="M114" s="48">
        <f>SUM(M87+M49+M20+M112)</f>
        <v>19333</v>
      </c>
    </row>
    <row r="115" spans="1:13" ht="15.6" x14ac:dyDescent="0.25">
      <c r="A115" s="114"/>
      <c r="B115" s="37"/>
      <c r="C115" s="36"/>
      <c r="D115" s="36"/>
      <c r="E115" s="36"/>
      <c r="F115" s="54"/>
      <c r="G115" s="13" t="s">
        <v>15</v>
      </c>
      <c r="H115" s="28">
        <f>SUM(H19+H38+H72+H102)</f>
        <v>17316</v>
      </c>
      <c r="I115" s="49">
        <f>SUM(I72+I38+I19+I102)</f>
        <v>17992</v>
      </c>
      <c r="J115" s="28">
        <f t="shared" ref="J115" si="18">SUM(J19+J38+J72+J102)</f>
        <v>0</v>
      </c>
      <c r="K115" s="49">
        <f t="shared" ref="K115" si="19">SUM(K72+K38+K19+K102)</f>
        <v>0</v>
      </c>
      <c r="L115" s="28">
        <f t="shared" ref="L115" si="20">SUM(L19+L38+L72+L102)</f>
        <v>17316</v>
      </c>
      <c r="M115" s="49">
        <f t="shared" ref="M115" si="21">SUM(M72+M38+M19+M102)</f>
        <v>17992</v>
      </c>
    </row>
    <row r="116" spans="1:13" ht="16.2" thickBot="1" x14ac:dyDescent="0.3">
      <c r="A116" s="116"/>
      <c r="B116" s="100"/>
      <c r="C116" s="101"/>
      <c r="D116" s="101"/>
      <c r="E116" s="101"/>
      <c r="F116" s="102"/>
      <c r="G116" s="103" t="s">
        <v>16</v>
      </c>
      <c r="H116" s="104">
        <f>SUM(H48+H86+H111)</f>
        <v>280</v>
      </c>
      <c r="I116" s="105">
        <f>SUM(I86+I48+I111)</f>
        <v>1341</v>
      </c>
      <c r="J116" s="104">
        <f t="shared" ref="J116" si="22">SUM(J48+J86+J111)</f>
        <v>0</v>
      </c>
      <c r="K116" s="105">
        <f t="shared" ref="K116" si="23">SUM(K86+K48+K111)</f>
        <v>0</v>
      </c>
      <c r="L116" s="104">
        <f t="shared" ref="L116" si="24">SUM(L48+L86+L111)</f>
        <v>280</v>
      </c>
      <c r="M116" s="105">
        <f t="shared" ref="M116" si="25">SUM(M86+M48+M111)</f>
        <v>1341</v>
      </c>
    </row>
  </sheetData>
  <mergeCells count="17">
    <mergeCell ref="A1:M1"/>
    <mergeCell ref="A2:M2"/>
    <mergeCell ref="A3:M3"/>
    <mergeCell ref="A4:A7"/>
    <mergeCell ref="F4:F7"/>
    <mergeCell ref="H4:I4"/>
    <mergeCell ref="G4:G7"/>
    <mergeCell ref="B4:B7"/>
    <mergeCell ref="C4:E5"/>
    <mergeCell ref="H5:H7"/>
    <mergeCell ref="I5:I7"/>
    <mergeCell ref="J4:K4"/>
    <mergeCell ref="L4:M4"/>
    <mergeCell ref="J5:J7"/>
    <mergeCell ref="K5:K7"/>
    <mergeCell ref="L5:L7"/>
    <mergeCell ref="M5:M7"/>
  </mergeCells>
  <pageMargins left="0.70866141732283472" right="0.70866141732283472" top="0.74803149606299213" bottom="0.74803149606299213" header="0.31496062992125984" footer="0.31496062992125984"/>
  <pageSetup paperSize="9" scale="67" fitToHeight="0" pageOrder="overThenDown" orientation="portrait" cellComments="atEnd" r:id="rId1"/>
  <rowBreaks count="2" manualBreakCount="2">
    <brk id="58" max="12" man="1"/>
    <brk id="107" max="12" man="1"/>
  </rowBreaks>
  <customProperties>
    <customPr name="_pios_id" r:id="rId2"/>
  </customProperties>
  <ignoredErrors>
    <ignoredError sqref="E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Recettes</vt:lpstr>
      <vt:lpstr>Dépenses</vt:lpstr>
      <vt:lpstr>Dépenses!Impression_des_titres</vt:lpstr>
      <vt:lpstr>Recettes!Impression_des_titres</vt:lpstr>
      <vt:lpstr>Dépenses!Zone_d_impression</vt:lpstr>
      <vt:lpstr>Recettes!Zone_d_impression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Laloy</dc:creator>
  <cp:lastModifiedBy>CHARUE Dominique</cp:lastModifiedBy>
  <cp:lastPrinted>2024-11-13T11:55:53Z</cp:lastPrinted>
  <dcterms:created xsi:type="dcterms:W3CDTF">2015-04-21T11:37:46Z</dcterms:created>
  <dcterms:modified xsi:type="dcterms:W3CDTF">2024-11-13T11:55:56Z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72a09c5-6e26-4737-a926-47ef1ab198ae_Enabled">
    <vt:lpwstr>true</vt:lpwstr>
  </property>
  <property fmtid="{D5CDD505-2E9C-101B-9397-08002B2CF9AE}" pid="3" name="MSIP_Label_e72a09c5-6e26-4737-a926-47ef1ab198ae_SetDate">
    <vt:lpwstr>2021-10-21T07:50:28Z</vt:lpwstr>
  </property>
  <property fmtid="{D5CDD505-2E9C-101B-9397-08002B2CF9AE}" pid="4" name="MSIP_Label_e72a09c5-6e26-4737-a926-47ef1ab198ae_Method">
    <vt:lpwstr>Standard</vt:lpwstr>
  </property>
  <property fmtid="{D5CDD505-2E9C-101B-9397-08002B2CF9AE}" pid="5" name="MSIP_Label_e72a09c5-6e26-4737-a926-47ef1ab198ae_Name">
    <vt:lpwstr>e72a09c5-6e26-4737-a926-47ef1ab198ae</vt:lpwstr>
  </property>
  <property fmtid="{D5CDD505-2E9C-101B-9397-08002B2CF9AE}" pid="6" name="MSIP_Label_e72a09c5-6e26-4737-a926-47ef1ab198ae_SiteId">
    <vt:lpwstr>1f816a84-7aa6-4a56-b22a-7b3452fa8681</vt:lpwstr>
  </property>
  <property fmtid="{D5CDD505-2E9C-101B-9397-08002B2CF9AE}" pid="7" name="MSIP_Label_e72a09c5-6e26-4737-a926-47ef1ab198ae_ActionId">
    <vt:lpwstr>2e4ad1c9-df27-4657-b631-5f84d375c72b</vt:lpwstr>
  </property>
  <property fmtid="{D5CDD505-2E9C-101B-9397-08002B2CF9AE}" pid="8" name="MSIP_Label_e72a09c5-6e26-4737-a926-47ef1ab198ae_ContentBits">
    <vt:lpwstr>8</vt:lpwstr>
  </property>
</Properties>
</file>